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2\SC\"/>
    </mc:Choice>
  </mc:AlternateContent>
  <xr:revisionPtr revIDLastSave="0" documentId="13_ncr:1_{EC7FDFC5-225B-4095-83D2-E5F9799D67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table  " sheetId="36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3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5" l="1"/>
  <c r="T51" i="35"/>
  <c r="T52" i="35" s="1"/>
  <c r="U52" i="35" s="1"/>
  <c r="S51" i="35"/>
  <c r="R51" i="35"/>
  <c r="R52" i="35" s="1"/>
  <c r="J51" i="35"/>
  <c r="F51" i="35"/>
  <c r="F52" i="35" s="1"/>
  <c r="G52" i="35" s="1"/>
  <c r="D51" i="35"/>
  <c r="K51" i="35" s="1"/>
  <c r="M27" i="35"/>
  <c r="N27" i="35" s="1"/>
  <c r="K27" i="35"/>
  <c r="O27" i="35" s="1"/>
  <c r="I27" i="35"/>
  <c r="J27" i="35" s="1"/>
  <c r="H27" i="35"/>
  <c r="G27" i="35"/>
  <c r="F27" i="35"/>
  <c r="E27" i="35"/>
  <c r="D27" i="35"/>
  <c r="M26" i="35"/>
  <c r="N26" i="35" s="1"/>
  <c r="L26" i="35"/>
  <c r="K26" i="35"/>
  <c r="O26" i="35" s="1"/>
  <c r="I26" i="35"/>
  <c r="F26" i="35"/>
  <c r="G26" i="35" s="1"/>
  <c r="D26" i="35"/>
  <c r="J26" i="35" s="1"/>
  <c r="V52" i="35" l="1"/>
  <c r="S52" i="35"/>
  <c r="G51" i="35"/>
  <c r="V51" i="35"/>
  <c r="E26" i="35"/>
  <c r="U51" i="35"/>
  <c r="H26" i="35"/>
  <c r="L27" i="35"/>
  <c r="H51" i="35"/>
  <c r="D52" i="35"/>
  <c r="E51" i="35"/>
  <c r="E52" i="35" l="1"/>
  <c r="H52" i="35"/>
  <c r="K52" i="35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<sst xmlns="http://schemas.openxmlformats.org/spreadsheetml/2006/main" count="603" uniqueCount="113">
  <si>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</si>
  <si>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</si>
  <si>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</si>
  <si>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</si>
  <si>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</si>
  <si>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</si>
  <si>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</si>
  <si>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</si>
  <si>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</si>
  <si>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</si>
  <si>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</si>
  <si>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</si>
  <si>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</si>
  <si>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</si>
  <si>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</si>
  <si>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</si>
  <si>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</si>
  <si>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</si>
  <si>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</si>
  <si>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</si>
  <si>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</si>
  <si>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</si>
  <si>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</si>
  <si>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</si>
  <si>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</si>
  <si>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</si>
  <si>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</si>
  <si>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</si>
  <si>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</si>
  <si>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</si>
  <si>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</si>
  <si>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</si>
  <si>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</si>
  <si>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</si>
  <si>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</si>
  <si>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</si>
  <si>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</si>
  <si>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</si>
  <si>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</si>
  <si>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</si>
  <si>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</si>
  <si>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</si>
  <si>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</si>
  <si>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</si>
  <si>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</si>
  <si>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</si>
  <si>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</si>
  <si>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</si>
  <si>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</si>
  <si>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</si>
  <si>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</si>
  <si>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</si>
  <si>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</si>
  <si>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</si>
  <si>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</si>
  <si>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</si>
  <si>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</si>
  <si>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</si>
  <si>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</si>
  <si>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</si>
  <si>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</si>
  <si>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</si>
  <si>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</si>
  <si>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</si>
  <si>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</si>
  <si>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</si>
  <si>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</si>
  <si>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</si>
  <si>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</si>
  <si>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</si>
  <si>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</si>
  <si>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</si>
  <si>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*** w 2021r nie uwzgledniano rejestracji własnych marek krajowych producentów</t>
  </si>
  <si>
    <t>Ford Transit Custom</t>
  </si>
  <si>
    <t>Volkswagen Crafter</t>
  </si>
  <si>
    <t>SUZUKI</t>
  </si>
  <si>
    <t>HYMER</t>
  </si>
  <si>
    <t>Luty</t>
  </si>
  <si>
    <t>February</t>
  </si>
  <si>
    <t>Styczeń</t>
  </si>
  <si>
    <t>January</t>
  </si>
  <si>
    <t>Lut/Sty
Zmiana %</t>
  </si>
  <si>
    <t>Feb/Jan Ch %</t>
  </si>
  <si>
    <t>Rok narastająco Styczeń -Luty</t>
  </si>
  <si>
    <t>YTD January - February</t>
  </si>
  <si>
    <t>Rok narastająco Styczeń - luty</t>
  </si>
  <si>
    <t>SKODA</t>
  </si>
  <si>
    <t>SSANGYONG</t>
  </si>
  <si>
    <t>Lut/Sty
Zmiana poz</t>
  </si>
  <si>
    <t>Feb/Jan Ch position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</si>
  <si>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</si>
  <si>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Luty 2024</t>
  </si>
  <si>
    <t>Rejestracje nowych samochodów dostawczych do 3,5T, ranking modeli - 2024 narastająco</t>
  </si>
  <si>
    <t>Registrations of new LCV up to 3.5T, Top Models - February 2024</t>
  </si>
  <si>
    <t>Registrations of new LCV up to 3.5T, Top Models - 2024 YTD</t>
  </si>
  <si>
    <t>Toyota Hilux</t>
  </si>
  <si>
    <t>Renault Trafic</t>
  </si>
  <si>
    <t>Toyota Proace</t>
  </si>
  <si>
    <t>PZPM based on CEP (Central Register of Vehicles)</t>
  </si>
  <si>
    <t>units</t>
  </si>
  <si>
    <t>FIRST REGISTRATIONS OF NEW COMMERCIAL VEHICLES OVER 3.5T</t>
  </si>
  <si>
    <t>2023
Feb</t>
  </si>
  <si>
    <t>% change y/y</t>
  </si>
  <si>
    <t>2023
Jan - Feb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</si>
  <si>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</si>
  <si>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</si>
  <si>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</si>
  <si>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</si>
  <si>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</si>
  <si>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</si>
  <si>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For 2021 the data does not cover new registrations of domestic producers  their own brands</t>
  </si>
  <si>
    <t>2024
Feb</t>
  </si>
  <si>
    <t>2024
Jan -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</si>
</sst>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70" formatCode="dd\/mm\/yyyy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center" wrapText="1"/>
    </xf>
    <xf numFmtId="0" fontId="19" fillId="3" borderId="22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20" fillId="0" borderId="24" xfId="4" applyFont="1" applyBorder="1" applyAlignment="1">
      <alignment vertical="center"/>
    </xf>
    <xf numFmtId="3" fontId="20" fillId="0" borderId="25" xfId="4" applyNumberFormat="1" applyFont="1" applyBorder="1" applyAlignment="1">
      <alignment vertical="center"/>
    </xf>
    <xf numFmtId="10" fontId="20" fillId="0" borderId="24" xfId="7" applyNumberFormat="1" applyFont="1" applyBorder="1" applyAlignment="1">
      <alignment vertical="center"/>
    </xf>
    <xf numFmtId="165" fontId="20" fillId="0" borderId="24" xfId="7" applyNumberFormat="1" applyFont="1" applyBorder="1" applyAlignment="1">
      <alignment vertical="center"/>
    </xf>
    <xf numFmtId="0" fontId="21" fillId="4" borderId="23" xfId="6" applyFont="1" applyFill="1" applyBorder="1" applyAlignment="1">
      <alignment horizontal="center" vertical="center" wrapText="1"/>
    </xf>
    <xf numFmtId="0" fontId="20" fillId="4" borderId="24" xfId="4" applyFont="1" applyFill="1" applyBorder="1" applyAlignment="1">
      <alignment vertical="center"/>
    </xf>
    <xf numFmtId="3" fontId="20" fillId="4" borderId="25" xfId="4" applyNumberFormat="1" applyFont="1" applyFill="1" applyBorder="1" applyAlignment="1">
      <alignment vertical="center"/>
    </xf>
    <xf numFmtId="10" fontId="20" fillId="4" borderId="24" xfId="7" applyNumberFormat="1" applyFont="1" applyFill="1" applyBorder="1" applyAlignment="1">
      <alignment vertical="center"/>
    </xf>
    <xf numFmtId="165" fontId="20" fillId="4" borderId="24" xfId="7" applyNumberFormat="1" applyFont="1" applyFill="1" applyBorder="1" applyAlignment="1">
      <alignment vertical="center"/>
    </xf>
    <xf numFmtId="0" fontId="13" fillId="5" borderId="26" xfId="4" applyFont="1" applyFill="1" applyBorder="1" applyAlignment="1">
      <alignment horizontal="center" vertical="center"/>
    </xf>
    <xf numFmtId="3" fontId="20" fillId="5" borderId="25" xfId="4" applyNumberFormat="1" applyFont="1" applyFill="1" applyBorder="1" applyAlignment="1">
      <alignment vertical="center"/>
    </xf>
    <xf numFmtId="10" fontId="20" fillId="5" borderId="24" xfId="7" applyNumberFormat="1" applyFont="1" applyFill="1" applyBorder="1" applyAlignment="1">
      <alignment vertical="center"/>
    </xf>
    <xf numFmtId="165" fontId="20" fillId="5" borderId="24" xfId="7" applyNumberFormat="1" applyFont="1" applyFill="1" applyBorder="1" applyAlignment="1">
      <alignment vertical="center"/>
    </xf>
    <xf numFmtId="3" fontId="16" fillId="3" borderId="25" xfId="4" applyNumberFormat="1" applyFont="1" applyFill="1" applyBorder="1" applyAlignment="1">
      <alignment vertical="center"/>
    </xf>
    <xf numFmtId="9" fontId="16" fillId="3" borderId="24" xfId="7" applyFont="1" applyFill="1" applyBorder="1" applyAlignment="1">
      <alignment vertical="center"/>
    </xf>
    <xf numFmtId="165" fontId="16" fillId="3" borderId="24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3" xfId="7" applyNumberFormat="1" applyFont="1" applyBorder="1" applyAlignment="1">
      <alignment horizontal="center"/>
    </xf>
    <xf numFmtId="1" fontId="20" fillId="4" borderId="23" xfId="7" applyNumberFormat="1" applyFont="1" applyFill="1" applyBorder="1" applyAlignment="1">
      <alignment horizontal="center"/>
    </xf>
    <xf numFmtId="3" fontId="20" fillId="5" borderId="23" xfId="4" applyNumberFormat="1" applyFont="1" applyFill="1" applyBorder="1" applyAlignment="1">
      <alignment vertical="center"/>
    </xf>
    <xf numFmtId="0" fontId="20" fillId="5" borderId="23" xfId="4" applyFont="1" applyFill="1" applyBorder="1" applyAlignment="1">
      <alignment vertical="center"/>
    </xf>
    <xf numFmtId="0" fontId="20" fillId="5" borderId="25" xfId="4" applyFont="1" applyFill="1" applyBorder="1" applyAlignment="1">
      <alignment vertical="center"/>
    </xf>
    <xf numFmtId="3" fontId="16" fillId="3" borderId="23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3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22" xfId="4" applyFont="1" applyFill="1" applyBorder="1" applyAlignment="1">
      <alignment vertical="center"/>
    </xf>
    <xf numFmtId="0" fontId="13" fillId="0" borderId="21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18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6" fillId="3" borderId="26" xfId="4" applyFont="1" applyFill="1" applyBorder="1" applyAlignment="1">
      <alignment horizontal="center" vertical="top"/>
    </xf>
    <xf numFmtId="0" fontId="16" fillId="3" borderId="24" xfId="4" applyFont="1" applyFill="1" applyBorder="1" applyAlignment="1">
      <alignment horizontal="center" vertical="top"/>
    </xf>
    <xf numFmtId="0" fontId="13" fillId="5" borderId="26" xfId="4" applyFont="1" applyFill="1" applyBorder="1" applyAlignment="1">
      <alignment horizontal="center" vertical="center"/>
    </xf>
    <xf numFmtId="0" fontId="13" fillId="5" borderId="24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20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21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21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21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7" fillId="3" borderId="20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170" fontId="10" fillId="0" borderId="0" xfId="0" applyNumberFormat="1" applyFont="1"/>
    <xf numFmtId="0" fontId="12" fillId="0" borderId="1" xfId="0" applyFont="1" applyBorder="1" applyAlignment="1">
      <alignment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4">
    <dxf>
      <font>
        <color theme="5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6F306-8E67-4AEE-A702-A6AAE9F49A18}">
  <dimension ref="B1:P18"/>
  <sheetViews>
    <sheetView showGridLines="0" tabSelected="1" zoomScaleNormal="100" workbookViewId="0"/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B1" s="42" t="s">
        <v>98</v>
      </c>
      <c r="D1" s="43"/>
      <c r="E1" s="43"/>
      <c r="F1" s="43"/>
      <c r="G1" s="43"/>
      <c r="H1" s="117">
        <v>45357</v>
      </c>
    </row>
    <row r="2" spans="2:8">
      <c r="H2" s="45" t="s">
        <v>99</v>
      </c>
    </row>
    <row r="3" spans="2:8" ht="26.25" customHeight="1">
      <c r="B3" s="76" t="s">
        <v>100</v>
      </c>
      <c r="C3" s="77"/>
      <c r="D3" s="77"/>
      <c r="E3" s="77"/>
      <c r="F3" s="77"/>
      <c r="G3" s="77"/>
      <c r="H3" s="78"/>
    </row>
    <row r="4" spans="2:8" ht="26.25" customHeight="1">
      <c r="B4" s="46"/>
      <c r="C4" s="47" t="s">
        <v>111</v>
      </c>
      <c r="D4" s="47" t="s">
        <v>101</v>
      </c>
      <c r="E4" s="48" t="s">
        <v>102</v>
      </c>
      <c r="F4" s="47" t="s">
        <v>112</v>
      </c>
      <c r="G4" s="47" t="s">
        <v>103</v>
      </c>
      <c r="H4" s="48" t="s">
        <v>102</v>
      </c>
    </row>
    <row r="5" spans="2:8" ht="26.25" customHeight="1">
      <c r="B5" s="118" t="s">
        <v>104</v>
      </c>
      <c r="C5" s="49">
        <v>2318</v>
      </c>
      <c r="D5" s="49">
        <v>2697</v>
      </c>
      <c r="E5" s="50">
        <v>-0.14052651093807933</v>
      </c>
      <c r="F5" s="49">
        <v>4459</v>
      </c>
      <c r="G5" s="49">
        <v>5183</v>
      </c>
      <c r="H5" s="50">
        <v>-0.13968743970673358</v>
      </c>
    </row>
    <row r="6" spans="2:8" ht="26.25" customHeight="1">
      <c r="B6" s="51" t="s">
        <v>105</v>
      </c>
      <c r="C6" s="52">
        <v>548</v>
      </c>
      <c r="D6" s="52">
        <v>516</v>
      </c>
      <c r="E6" s="53">
        <v>6.2015503875969102E-2</v>
      </c>
      <c r="F6" s="52">
        <v>1076</v>
      </c>
      <c r="G6" s="52">
        <v>1187</v>
      </c>
      <c r="H6" s="53">
        <v>-9.3513058129738869E-2</v>
      </c>
    </row>
    <row r="7" spans="2:8" ht="26.25" customHeight="1">
      <c r="B7" s="51" t="s">
        <v>106</v>
      </c>
      <c r="C7" s="52">
        <v>69</v>
      </c>
      <c r="D7" s="52">
        <v>59</v>
      </c>
      <c r="E7" s="53">
        <v>0.16949152542372881</v>
      </c>
      <c r="F7" s="52">
        <v>150</v>
      </c>
      <c r="G7" s="52">
        <v>161</v>
      </c>
      <c r="H7" s="53">
        <v>-6.8322981366459645E-2</v>
      </c>
    </row>
    <row r="8" spans="2:8" ht="26.25" customHeight="1">
      <c r="B8" s="51" t="s">
        <v>107</v>
      </c>
      <c r="C8" s="52">
        <v>1701</v>
      </c>
      <c r="D8" s="52">
        <v>2122</v>
      </c>
      <c r="E8" s="53">
        <v>-0.19839773798303484</v>
      </c>
      <c r="F8" s="52">
        <v>3233</v>
      </c>
      <c r="G8" s="52">
        <v>3835</v>
      </c>
      <c r="H8" s="53">
        <v>-0.15697522816166887</v>
      </c>
    </row>
    <row r="9" spans="2:8" ht="26.25" customHeight="1">
      <c r="B9" s="118" t="s">
        <v>108</v>
      </c>
      <c r="C9" s="49">
        <v>167</v>
      </c>
      <c r="D9" s="49">
        <v>87</v>
      </c>
      <c r="E9" s="50">
        <v>0.91954022988505746</v>
      </c>
      <c r="F9" s="49">
        <v>317</v>
      </c>
      <c r="G9" s="49">
        <v>151</v>
      </c>
      <c r="H9" s="50">
        <v>1.0993377483443707</v>
      </c>
    </row>
    <row r="10" spans="2:8" ht="26.25" customHeight="1">
      <c r="B10" s="54" t="s">
        <v>109</v>
      </c>
      <c r="C10" s="55">
        <v>2485</v>
      </c>
      <c r="D10" s="55">
        <v>2784</v>
      </c>
      <c r="E10" s="56">
        <v>-0.10739942528735635</v>
      </c>
      <c r="F10" s="55">
        <v>4776</v>
      </c>
      <c r="G10" s="55">
        <v>5334</v>
      </c>
      <c r="H10" s="56">
        <v>-0.10461192350956128</v>
      </c>
    </row>
    <row r="11" spans="2:8" ht="26.25" customHeight="1">
      <c r="B11" s="57" t="s">
        <v>110</v>
      </c>
    </row>
    <row r="12" spans="2:8" ht="15" customHeight="1"/>
    <row r="18" spans="16:16">
      <c r="P18" s="58"/>
    </row>
  </sheetData>
  <mergeCells count="1">
    <mergeCell ref="B3:H3"/>
  </mergeCells>
  <conditionalFormatting sqref="E5:E10 H5:H10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Q17" sqref="Q17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45357</v>
      </c>
    </row>
    <row r="2" spans="2:15" ht="14.4" customHeight="1">
      <c r="B2" s="87" t="s">
        <v>19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2:15" ht="14.4" customHeight="1">
      <c r="B3" s="88" t="s">
        <v>20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34</v>
      </c>
    </row>
    <row r="5" spans="2:15" ht="14.25" customHeight="1">
      <c r="B5" s="109" t="s">
        <v>0</v>
      </c>
      <c r="C5" s="111" t="s">
        <v>1</v>
      </c>
      <c r="D5" s="92" t="s">
        <v>77</v>
      </c>
      <c r="E5" s="92"/>
      <c r="F5" s="92"/>
      <c r="G5" s="92"/>
      <c r="H5" s="82"/>
      <c r="I5" s="81" t="s">
        <v>79</v>
      </c>
      <c r="J5" s="82"/>
      <c r="K5" s="81" t="s">
        <v>83</v>
      </c>
      <c r="L5" s="92"/>
      <c r="M5" s="92"/>
      <c r="N5" s="92"/>
      <c r="O5" s="93"/>
    </row>
    <row r="6" spans="2:15" ht="14.4" customHeight="1" thickBot="1">
      <c r="B6" s="110"/>
      <c r="C6" s="112"/>
      <c r="D6" s="90" t="s">
        <v>78</v>
      </c>
      <c r="E6" s="90"/>
      <c r="F6" s="90"/>
      <c r="G6" s="90"/>
      <c r="H6" s="94"/>
      <c r="I6" s="89" t="s">
        <v>80</v>
      </c>
      <c r="J6" s="94"/>
      <c r="K6" s="89" t="s">
        <v>84</v>
      </c>
      <c r="L6" s="90"/>
      <c r="M6" s="90"/>
      <c r="N6" s="90"/>
      <c r="O6" s="91"/>
    </row>
    <row r="7" spans="2:15" ht="14.4" customHeight="1">
      <c r="B7" s="110"/>
      <c r="C7" s="112"/>
      <c r="D7" s="83">
        <v>2024</v>
      </c>
      <c r="E7" s="84"/>
      <c r="F7" s="83">
        <v>2023</v>
      </c>
      <c r="G7" s="84"/>
      <c r="H7" s="99" t="s">
        <v>22</v>
      </c>
      <c r="I7" s="79">
        <v>2024</v>
      </c>
      <c r="J7" s="79" t="s">
        <v>81</v>
      </c>
      <c r="K7" s="83">
        <v>2024</v>
      </c>
      <c r="L7" s="84"/>
      <c r="M7" s="83">
        <v>2023</v>
      </c>
      <c r="N7" s="84"/>
      <c r="O7" s="99" t="s">
        <v>22</v>
      </c>
    </row>
    <row r="8" spans="2:15" ht="14.4" customHeight="1" thickBot="1">
      <c r="B8" s="101" t="s">
        <v>23</v>
      </c>
      <c r="C8" s="103" t="s">
        <v>24</v>
      </c>
      <c r="D8" s="85"/>
      <c r="E8" s="86"/>
      <c r="F8" s="85"/>
      <c r="G8" s="86"/>
      <c r="H8" s="100"/>
      <c r="I8" s="80"/>
      <c r="J8" s="80"/>
      <c r="K8" s="85"/>
      <c r="L8" s="86"/>
      <c r="M8" s="85"/>
      <c r="N8" s="86"/>
      <c r="O8" s="100"/>
    </row>
    <row r="9" spans="2:15" ht="14.25" customHeight="1">
      <c r="B9" s="101"/>
      <c r="C9" s="103"/>
      <c r="D9" s="6" t="s">
        <v>25</v>
      </c>
      <c r="E9" s="7" t="s">
        <v>2</v>
      </c>
      <c r="F9" s="6" t="s">
        <v>25</v>
      </c>
      <c r="G9" s="7" t="s">
        <v>2</v>
      </c>
      <c r="H9" s="105" t="s">
        <v>26</v>
      </c>
      <c r="I9" s="8" t="s">
        <v>25</v>
      </c>
      <c r="J9" s="107" t="s">
        <v>82</v>
      </c>
      <c r="K9" s="6" t="s">
        <v>25</v>
      </c>
      <c r="L9" s="7" t="s">
        <v>2</v>
      </c>
      <c r="M9" s="6" t="s">
        <v>25</v>
      </c>
      <c r="N9" s="7" t="s">
        <v>2</v>
      </c>
      <c r="O9" s="105" t="s">
        <v>26</v>
      </c>
    </row>
    <row r="10" spans="2:15" ht="14.4" customHeight="1" thickBot="1">
      <c r="B10" s="102"/>
      <c r="C10" s="104"/>
      <c r="D10" s="9" t="s">
        <v>27</v>
      </c>
      <c r="E10" s="10" t="s">
        <v>28</v>
      </c>
      <c r="F10" s="9" t="s">
        <v>27</v>
      </c>
      <c r="G10" s="10" t="s">
        <v>28</v>
      </c>
      <c r="H10" s="106"/>
      <c r="I10" s="11" t="s">
        <v>27</v>
      </c>
      <c r="J10" s="108"/>
      <c r="K10" s="9" t="s">
        <v>27</v>
      </c>
      <c r="L10" s="10" t="s">
        <v>28</v>
      </c>
      <c r="M10" s="9" t="s">
        <v>27</v>
      </c>
      <c r="N10" s="10" t="s">
        <v>28</v>
      </c>
      <c r="O10" s="106"/>
    </row>
    <row r="11" spans="2:15" ht="14.4" customHeight="1" thickBot="1">
      <c r="B11" s="12">
        <v>1</v>
      </c>
      <c r="C11" s="13" t="s">
        <v>10</v>
      </c>
      <c r="D11" s="14">
        <v>637</v>
      </c>
      <c r="E11" s="15">
        <v>0.27480586712683347</v>
      </c>
      <c r="F11" s="14">
        <v>388</v>
      </c>
      <c r="G11" s="15">
        <v>0.14386355209492027</v>
      </c>
      <c r="H11" s="16">
        <v>0.64175257731958757</v>
      </c>
      <c r="I11" s="14">
        <v>381</v>
      </c>
      <c r="J11" s="16">
        <v>0.67191601049868765</v>
      </c>
      <c r="K11" s="14">
        <v>1018</v>
      </c>
      <c r="L11" s="15">
        <v>0.228302309934963</v>
      </c>
      <c r="M11" s="14">
        <v>669</v>
      </c>
      <c r="N11" s="15">
        <v>0.12907582481188501</v>
      </c>
      <c r="O11" s="16">
        <v>0.52167414050822125</v>
      </c>
    </row>
    <row r="12" spans="2:15" ht="14.4" customHeight="1" thickBot="1">
      <c r="B12" s="59">
        <v>2</v>
      </c>
      <c r="C12" s="18" t="s">
        <v>9</v>
      </c>
      <c r="D12" s="19">
        <v>357</v>
      </c>
      <c r="E12" s="20">
        <v>0.15401207937877481</v>
      </c>
      <c r="F12" s="19">
        <v>625</v>
      </c>
      <c r="G12" s="20">
        <v>0.2317389692250649</v>
      </c>
      <c r="H12" s="21">
        <v>-0.42879999999999996</v>
      </c>
      <c r="I12" s="19">
        <v>419</v>
      </c>
      <c r="J12" s="21">
        <v>-0.14797136038186154</v>
      </c>
      <c r="K12" s="19">
        <v>776</v>
      </c>
      <c r="L12" s="20">
        <v>0.17403005158107199</v>
      </c>
      <c r="M12" s="19">
        <v>1144</v>
      </c>
      <c r="N12" s="20">
        <v>0.2207215898128497</v>
      </c>
      <c r="O12" s="21">
        <v>-0.32167832167832167</v>
      </c>
    </row>
    <row r="13" spans="2:15" ht="14.4" customHeight="1" thickBot="1">
      <c r="B13" s="12">
        <v>3</v>
      </c>
      <c r="C13" s="13" t="s">
        <v>8</v>
      </c>
      <c r="D13" s="14">
        <v>328</v>
      </c>
      <c r="E13" s="15">
        <v>0.14150129421915444</v>
      </c>
      <c r="F13" s="14">
        <v>490</v>
      </c>
      <c r="G13" s="15">
        <v>0.18168335187245088</v>
      </c>
      <c r="H13" s="16">
        <v>-0.33061224489795915</v>
      </c>
      <c r="I13" s="14">
        <v>373</v>
      </c>
      <c r="J13" s="16">
        <v>-0.12064343163538871</v>
      </c>
      <c r="K13" s="14">
        <v>701</v>
      </c>
      <c r="L13" s="15">
        <v>0.15721013680197354</v>
      </c>
      <c r="M13" s="14">
        <v>999</v>
      </c>
      <c r="N13" s="15">
        <v>0.19274551418097627</v>
      </c>
      <c r="O13" s="16">
        <v>-0.29829829829829835</v>
      </c>
    </row>
    <row r="14" spans="2:15" ht="14.4" customHeight="1" thickBot="1">
      <c r="B14" s="59">
        <v>4</v>
      </c>
      <c r="C14" s="18" t="s">
        <v>4</v>
      </c>
      <c r="D14" s="19">
        <v>291</v>
      </c>
      <c r="E14" s="20">
        <v>0.12553925798101812</v>
      </c>
      <c r="F14" s="19">
        <v>209</v>
      </c>
      <c r="G14" s="20">
        <v>7.7493511308861701E-2</v>
      </c>
      <c r="H14" s="21">
        <v>0.39234449760765555</v>
      </c>
      <c r="I14" s="19">
        <v>331</v>
      </c>
      <c r="J14" s="21">
        <v>-0.12084592145015105</v>
      </c>
      <c r="K14" s="19">
        <v>622</v>
      </c>
      <c r="L14" s="20">
        <v>0.13949315990132316</v>
      </c>
      <c r="M14" s="19">
        <v>443</v>
      </c>
      <c r="N14" s="20">
        <v>8.5471734516689171E-2</v>
      </c>
      <c r="O14" s="21">
        <v>0.40406320541760721</v>
      </c>
    </row>
    <row r="15" spans="2:15" ht="14.4" customHeight="1" thickBot="1">
      <c r="B15" s="12">
        <v>5</v>
      </c>
      <c r="C15" s="13" t="s">
        <v>3</v>
      </c>
      <c r="D15" s="14">
        <v>292</v>
      </c>
      <c r="E15" s="15">
        <v>0.12597066436583262</v>
      </c>
      <c r="F15" s="14">
        <v>561</v>
      </c>
      <c r="G15" s="15">
        <v>0.20800889877641823</v>
      </c>
      <c r="H15" s="16">
        <v>-0.47950089126559714</v>
      </c>
      <c r="I15" s="14">
        <v>259</v>
      </c>
      <c r="J15" s="16">
        <v>0.12741312741312738</v>
      </c>
      <c r="K15" s="14">
        <v>551</v>
      </c>
      <c r="L15" s="15">
        <v>0.12357030724377663</v>
      </c>
      <c r="M15" s="14">
        <v>982</v>
      </c>
      <c r="N15" s="15">
        <v>0.18946556048620489</v>
      </c>
      <c r="O15" s="16">
        <v>-0.43890020366598781</v>
      </c>
    </row>
    <row r="16" spans="2:15" ht="14.4" customHeight="1" thickBot="1">
      <c r="B16" s="59">
        <v>6</v>
      </c>
      <c r="C16" s="18" t="s">
        <v>12</v>
      </c>
      <c r="D16" s="19">
        <v>237</v>
      </c>
      <c r="E16" s="20">
        <v>0.10224331320103537</v>
      </c>
      <c r="F16" s="19">
        <v>181</v>
      </c>
      <c r="G16" s="20">
        <v>6.7111605487578788E-2</v>
      </c>
      <c r="H16" s="21">
        <v>0.30939226519337026</v>
      </c>
      <c r="I16" s="19">
        <v>199</v>
      </c>
      <c r="J16" s="21">
        <v>0.19095477386934667</v>
      </c>
      <c r="K16" s="19">
        <v>436</v>
      </c>
      <c r="L16" s="20">
        <v>9.7779771249159E-2</v>
      </c>
      <c r="M16" s="19">
        <v>389</v>
      </c>
      <c r="N16" s="20">
        <v>7.5053058074474238E-2</v>
      </c>
      <c r="O16" s="21">
        <v>0.12082262210796912</v>
      </c>
    </row>
    <row r="17" spans="2:15" ht="14.4" customHeight="1" thickBot="1">
      <c r="B17" s="12">
        <v>7</v>
      </c>
      <c r="C17" s="13" t="s">
        <v>11</v>
      </c>
      <c r="D17" s="14">
        <v>128</v>
      </c>
      <c r="E17" s="15">
        <v>5.5220017256255395E-2</v>
      </c>
      <c r="F17" s="14">
        <v>152</v>
      </c>
      <c r="G17" s="15">
        <v>5.6358917315535779E-2</v>
      </c>
      <c r="H17" s="16">
        <v>-0.15789473684210531</v>
      </c>
      <c r="I17" s="14">
        <v>105</v>
      </c>
      <c r="J17" s="16">
        <v>0.21904761904761916</v>
      </c>
      <c r="K17" s="14">
        <v>233</v>
      </c>
      <c r="L17" s="15">
        <v>5.2253868580399196E-2</v>
      </c>
      <c r="M17" s="14">
        <v>358</v>
      </c>
      <c r="N17" s="15">
        <v>6.9071966042832333E-2</v>
      </c>
      <c r="O17" s="16">
        <v>-0.34916201117318435</v>
      </c>
    </row>
    <row r="18" spans="2:15" ht="14.4" thickBot="1">
      <c r="B18" s="97" t="s">
        <v>58</v>
      </c>
      <c r="C18" s="98"/>
      <c r="D18" s="23">
        <f>SUM(D11:D17)</f>
        <v>2270</v>
      </c>
      <c r="E18" s="24">
        <f>D18/D20</f>
        <v>0.97929249352890424</v>
      </c>
      <c r="F18" s="23">
        <f>SUM(F11:F17)</f>
        <v>2606</v>
      </c>
      <c r="G18" s="24">
        <f>F18/F20</f>
        <v>0.96625880608083059</v>
      </c>
      <c r="H18" s="25">
        <f>D18/F18-1</f>
        <v>-0.12893323100537224</v>
      </c>
      <c r="I18" s="23">
        <f>SUM(I11:I17)</f>
        <v>2067</v>
      </c>
      <c r="J18" s="24">
        <f>D18/I18-1</f>
        <v>9.8209966134494397E-2</v>
      </c>
      <c r="K18" s="23">
        <f>SUM(K11:K17)</f>
        <v>4337</v>
      </c>
      <c r="L18" s="24">
        <f>K18/K20</f>
        <v>0.97263960529266646</v>
      </c>
      <c r="M18" s="23">
        <f>SUM(M11:M17)</f>
        <v>4984</v>
      </c>
      <c r="N18" s="24">
        <f>M18/M20</f>
        <v>0.96160524792591162</v>
      </c>
      <c r="O18" s="25">
        <f>K18/M18-1</f>
        <v>-0.1298154093097913</v>
      </c>
    </row>
    <row r="19" spans="2:15" ht="14.4" thickBot="1">
      <c r="B19" s="97" t="s">
        <v>29</v>
      </c>
      <c r="C19" s="98"/>
      <c r="D19" s="38">
        <f>D20-D18</f>
        <v>48</v>
      </c>
      <c r="E19" s="24">
        <f>D19/D20</f>
        <v>2.0707506471095771E-2</v>
      </c>
      <c r="F19" s="38">
        <f>F20-F18</f>
        <v>91</v>
      </c>
      <c r="G19" s="24">
        <f>F19/F20</f>
        <v>3.3741193919169445E-2</v>
      </c>
      <c r="H19" s="25">
        <f>D19/F19-1</f>
        <v>-0.47252747252747251</v>
      </c>
      <c r="I19" s="38">
        <f>I20-I18</f>
        <v>74</v>
      </c>
      <c r="J19" s="25">
        <f>D19/I19-1</f>
        <v>-0.35135135135135132</v>
      </c>
      <c r="K19" s="38">
        <f>K20-K18</f>
        <v>122</v>
      </c>
      <c r="L19" s="24">
        <f>K19/K20</f>
        <v>2.7360394707333483E-2</v>
      </c>
      <c r="M19" s="38">
        <f>M20-M18</f>
        <v>199</v>
      </c>
      <c r="N19" s="24">
        <f>M19/M20</f>
        <v>3.8394752074088365E-2</v>
      </c>
      <c r="O19" s="25">
        <f>K19/M19-1</f>
        <v>-0.38693467336683418</v>
      </c>
    </row>
    <row r="20" spans="2:15" ht="14.4" thickBot="1">
      <c r="B20" s="95" t="s">
        <v>30</v>
      </c>
      <c r="C20" s="96"/>
      <c r="D20" s="26">
        <v>2318</v>
      </c>
      <c r="E20" s="27">
        <v>1</v>
      </c>
      <c r="F20" s="26">
        <v>2697</v>
      </c>
      <c r="G20" s="27">
        <v>1</v>
      </c>
      <c r="H20" s="28">
        <v>-0.14052651093807933</v>
      </c>
      <c r="I20" s="26">
        <v>2141</v>
      </c>
      <c r="J20" s="28">
        <v>8.2671648762260519E-2</v>
      </c>
      <c r="K20" s="26">
        <v>4459</v>
      </c>
      <c r="L20" s="27">
        <v>1</v>
      </c>
      <c r="M20" s="26">
        <v>5183</v>
      </c>
      <c r="N20" s="27">
        <v>1</v>
      </c>
      <c r="O20" s="28">
        <v>-0.13968743970673358</v>
      </c>
    </row>
    <row r="21" spans="2:15">
      <c r="B21" s="60" t="s">
        <v>41</v>
      </c>
    </row>
    <row r="22" spans="2:15">
      <c r="B22" s="1" t="s">
        <v>63</v>
      </c>
    </row>
    <row r="23" spans="2:15">
      <c r="B23" s="30" t="s">
        <v>64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3" priority="3" operator="equal">
      <formula>0</formula>
    </cfRule>
  </conditionalFormatting>
  <conditionalFormatting sqref="H11:H19 O11:O19">
    <cfRule type="cellIs" dxfId="52" priority="1" operator="lessThan">
      <formula>0</formula>
    </cfRule>
  </conditionalFormatting>
  <conditionalFormatting sqref="J11:J17">
    <cfRule type="cellIs" dxfId="51" priority="7" operator="lessThan">
      <formula>0</formula>
    </cfRule>
  </conditionalFormatting>
  <conditionalFormatting sqref="J19">
    <cfRule type="cellIs" dxfId="5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D84" sqref="D84:O86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45357</v>
      </c>
    </row>
    <row r="2" spans="2:15" ht="14.4" customHeight="1">
      <c r="B2" s="87" t="s">
        <v>19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61"/>
    </row>
    <row r="3" spans="2:15" ht="14.4" customHeight="1" thickBot="1">
      <c r="B3" s="88" t="s">
        <v>20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62" t="s">
        <v>34</v>
      </c>
    </row>
    <row r="4" spans="2:15" ht="14.4" customHeight="1">
      <c r="B4" s="109" t="s">
        <v>21</v>
      </c>
      <c r="C4" s="111" t="s">
        <v>1</v>
      </c>
      <c r="D4" s="92" t="s">
        <v>77</v>
      </c>
      <c r="E4" s="92"/>
      <c r="F4" s="92"/>
      <c r="G4" s="92"/>
      <c r="H4" s="82"/>
      <c r="I4" s="81" t="s">
        <v>79</v>
      </c>
      <c r="J4" s="82"/>
      <c r="K4" s="81" t="s">
        <v>83</v>
      </c>
      <c r="L4" s="92"/>
      <c r="M4" s="92"/>
      <c r="N4" s="92"/>
      <c r="O4" s="93"/>
    </row>
    <row r="5" spans="2:15" ht="14.4" customHeight="1" thickBot="1">
      <c r="B5" s="110"/>
      <c r="C5" s="112"/>
      <c r="D5" s="90" t="s">
        <v>78</v>
      </c>
      <c r="E5" s="90"/>
      <c r="F5" s="90"/>
      <c r="G5" s="90"/>
      <c r="H5" s="94"/>
      <c r="I5" s="89" t="s">
        <v>80</v>
      </c>
      <c r="J5" s="94"/>
      <c r="K5" s="89" t="s">
        <v>84</v>
      </c>
      <c r="L5" s="90"/>
      <c r="M5" s="90"/>
      <c r="N5" s="90"/>
      <c r="O5" s="91"/>
    </row>
    <row r="6" spans="2:15" ht="14.4" customHeight="1">
      <c r="B6" s="110"/>
      <c r="C6" s="112"/>
      <c r="D6" s="83">
        <v>2024</v>
      </c>
      <c r="E6" s="84"/>
      <c r="F6" s="83">
        <v>2023</v>
      </c>
      <c r="G6" s="84"/>
      <c r="H6" s="99" t="s">
        <v>22</v>
      </c>
      <c r="I6" s="79">
        <v>2024</v>
      </c>
      <c r="J6" s="79" t="s">
        <v>81</v>
      </c>
      <c r="K6" s="83">
        <v>2024</v>
      </c>
      <c r="L6" s="84"/>
      <c r="M6" s="83">
        <v>2023</v>
      </c>
      <c r="N6" s="84"/>
      <c r="O6" s="99" t="s">
        <v>22</v>
      </c>
    </row>
    <row r="7" spans="2:15" ht="14.4" customHeight="1" thickBot="1">
      <c r="B7" s="101" t="s">
        <v>21</v>
      </c>
      <c r="C7" s="103" t="s">
        <v>24</v>
      </c>
      <c r="D7" s="85"/>
      <c r="E7" s="86"/>
      <c r="F7" s="85"/>
      <c r="G7" s="86"/>
      <c r="H7" s="100"/>
      <c r="I7" s="80"/>
      <c r="J7" s="80"/>
      <c r="K7" s="85"/>
      <c r="L7" s="86"/>
      <c r="M7" s="85"/>
      <c r="N7" s="86"/>
      <c r="O7" s="100"/>
    </row>
    <row r="8" spans="2:15" ht="14.4" customHeight="1">
      <c r="B8" s="101"/>
      <c r="C8" s="103"/>
      <c r="D8" s="6" t="s">
        <v>25</v>
      </c>
      <c r="E8" s="7" t="s">
        <v>2</v>
      </c>
      <c r="F8" s="6" t="s">
        <v>25</v>
      </c>
      <c r="G8" s="7" t="s">
        <v>2</v>
      </c>
      <c r="H8" s="105" t="s">
        <v>26</v>
      </c>
      <c r="I8" s="8" t="s">
        <v>25</v>
      </c>
      <c r="J8" s="107" t="s">
        <v>82</v>
      </c>
      <c r="K8" s="6" t="s">
        <v>25</v>
      </c>
      <c r="L8" s="7" t="s">
        <v>2</v>
      </c>
      <c r="M8" s="6" t="s">
        <v>25</v>
      </c>
      <c r="N8" s="7" t="s">
        <v>2</v>
      </c>
      <c r="O8" s="105" t="s">
        <v>26</v>
      </c>
    </row>
    <row r="9" spans="2:15" ht="14.4" customHeight="1" thickBot="1">
      <c r="B9" s="102"/>
      <c r="C9" s="104"/>
      <c r="D9" s="9" t="s">
        <v>27</v>
      </c>
      <c r="E9" s="10" t="s">
        <v>28</v>
      </c>
      <c r="F9" s="9" t="s">
        <v>27</v>
      </c>
      <c r="G9" s="10" t="s">
        <v>28</v>
      </c>
      <c r="H9" s="106"/>
      <c r="I9" s="11" t="s">
        <v>27</v>
      </c>
      <c r="J9" s="108"/>
      <c r="K9" s="9" t="s">
        <v>27</v>
      </c>
      <c r="L9" s="10" t="s">
        <v>28</v>
      </c>
      <c r="M9" s="9" t="s">
        <v>27</v>
      </c>
      <c r="N9" s="10" t="s">
        <v>28</v>
      </c>
      <c r="O9" s="106"/>
    </row>
    <row r="10" spans="2:15" ht="14.4" customHeight="1" thickBot="1">
      <c r="B10" s="63"/>
      <c r="C10" s="13" t="s">
        <v>12</v>
      </c>
      <c r="D10" s="14">
        <v>144</v>
      </c>
      <c r="E10" s="15">
        <v>0.60251046025104604</v>
      </c>
      <c r="F10" s="14">
        <v>101</v>
      </c>
      <c r="G10" s="15">
        <v>0.4719626168224299</v>
      </c>
      <c r="H10" s="16">
        <v>0.42574257425742568</v>
      </c>
      <c r="I10" s="14">
        <v>147</v>
      </c>
      <c r="J10" s="16">
        <v>-2.0408163265306145E-2</v>
      </c>
      <c r="K10" s="14">
        <v>291</v>
      </c>
      <c r="L10" s="15">
        <v>0.61006289308176098</v>
      </c>
      <c r="M10" s="14">
        <v>220</v>
      </c>
      <c r="N10" s="15">
        <v>0.46511627906976744</v>
      </c>
      <c r="O10" s="16">
        <v>0.32272727272727275</v>
      </c>
    </row>
    <row r="11" spans="2:15" ht="14.4" customHeight="1" thickBot="1">
      <c r="B11" s="64"/>
      <c r="C11" s="18" t="s">
        <v>9</v>
      </c>
      <c r="D11" s="19">
        <v>39</v>
      </c>
      <c r="E11" s="20">
        <v>0.16317991631799164</v>
      </c>
      <c r="F11" s="19">
        <v>20</v>
      </c>
      <c r="G11" s="20">
        <v>9.3457943925233641E-2</v>
      </c>
      <c r="H11" s="21">
        <v>0.95</v>
      </c>
      <c r="I11" s="19">
        <v>32</v>
      </c>
      <c r="J11" s="21">
        <v>0.21875</v>
      </c>
      <c r="K11" s="19">
        <v>71</v>
      </c>
      <c r="L11" s="20">
        <v>0.1488469601677149</v>
      </c>
      <c r="M11" s="19">
        <v>70</v>
      </c>
      <c r="N11" s="20">
        <v>0.14799154334038056</v>
      </c>
      <c r="O11" s="21">
        <v>1.4285714285714235E-2</v>
      </c>
    </row>
    <row r="12" spans="2:15" ht="14.4" customHeight="1" thickBot="1">
      <c r="B12" s="64"/>
      <c r="C12" s="13" t="s">
        <v>39</v>
      </c>
      <c r="D12" s="14">
        <v>13</v>
      </c>
      <c r="E12" s="15">
        <v>5.4393305439330547E-2</v>
      </c>
      <c r="F12" s="14">
        <v>28</v>
      </c>
      <c r="G12" s="15">
        <v>0.13084112149532709</v>
      </c>
      <c r="H12" s="16">
        <v>-0.5357142857142857</v>
      </c>
      <c r="I12" s="14">
        <v>16</v>
      </c>
      <c r="J12" s="16">
        <v>-0.1875</v>
      </c>
      <c r="K12" s="14">
        <v>29</v>
      </c>
      <c r="L12" s="15">
        <v>6.0796645702306078E-2</v>
      </c>
      <c r="M12" s="14">
        <v>68</v>
      </c>
      <c r="N12" s="15">
        <v>0.14376321353065538</v>
      </c>
      <c r="O12" s="16">
        <v>-0.57352941176470584</v>
      </c>
    </row>
    <row r="13" spans="2:15" ht="14.4" customHeight="1" thickBot="1">
      <c r="B13" s="64"/>
      <c r="C13" s="65" t="s">
        <v>11</v>
      </c>
      <c r="D13" s="19">
        <v>11</v>
      </c>
      <c r="E13" s="20">
        <v>4.6025104602510462E-2</v>
      </c>
      <c r="F13" s="19">
        <v>0</v>
      </c>
      <c r="G13" s="20">
        <v>0</v>
      </c>
      <c r="H13" s="21"/>
      <c r="I13" s="19">
        <v>10</v>
      </c>
      <c r="J13" s="21">
        <v>0.10000000000000009</v>
      </c>
      <c r="K13" s="19">
        <v>21</v>
      </c>
      <c r="L13" s="20">
        <v>4.40251572327044E-2</v>
      </c>
      <c r="M13" s="19">
        <v>13</v>
      </c>
      <c r="N13" s="20">
        <v>2.748414376321353E-2</v>
      </c>
      <c r="O13" s="21">
        <v>0.61538461538461542</v>
      </c>
    </row>
    <row r="14" spans="2:15" ht="14.4" customHeight="1" thickBot="1">
      <c r="B14" s="64"/>
      <c r="C14" s="66" t="s">
        <v>4</v>
      </c>
      <c r="D14" s="14">
        <v>6</v>
      </c>
      <c r="E14" s="15">
        <v>2.5104602510460251E-2</v>
      </c>
      <c r="F14" s="14">
        <v>25</v>
      </c>
      <c r="G14" s="15">
        <v>0.11682242990654206</v>
      </c>
      <c r="H14" s="16">
        <v>-0.76</v>
      </c>
      <c r="I14" s="14">
        <v>13</v>
      </c>
      <c r="J14" s="16">
        <v>-0.53846153846153844</v>
      </c>
      <c r="K14" s="14">
        <v>19</v>
      </c>
      <c r="L14" s="15">
        <v>3.9832285115303984E-2</v>
      </c>
      <c r="M14" s="14">
        <v>45</v>
      </c>
      <c r="N14" s="15">
        <v>9.5137420718816063E-2</v>
      </c>
      <c r="O14" s="16">
        <v>-0.57777777777777772</v>
      </c>
    </row>
    <row r="15" spans="2:15" ht="14.4" customHeight="1" thickBot="1">
      <c r="B15" s="64"/>
      <c r="C15" s="67" t="s">
        <v>3</v>
      </c>
      <c r="D15" s="19">
        <v>10</v>
      </c>
      <c r="E15" s="20">
        <v>4.1841004184100417E-2</v>
      </c>
      <c r="F15" s="19">
        <v>17</v>
      </c>
      <c r="G15" s="20">
        <v>7.9439252336448593E-2</v>
      </c>
      <c r="H15" s="21">
        <v>-0.41176470588235292</v>
      </c>
      <c r="I15" s="19">
        <v>3</v>
      </c>
      <c r="J15" s="21">
        <v>2.3333333333333335</v>
      </c>
      <c r="K15" s="19">
        <v>13</v>
      </c>
      <c r="L15" s="20">
        <v>2.7253668763102725E-2</v>
      </c>
      <c r="M15" s="19">
        <v>21</v>
      </c>
      <c r="N15" s="20">
        <v>4.4397463002114168E-2</v>
      </c>
      <c r="O15" s="21">
        <v>-0.38095238095238093</v>
      </c>
    </row>
    <row r="16" spans="2:15" ht="14.4" customHeight="1" thickBot="1">
      <c r="B16" s="64"/>
      <c r="C16" s="13" t="s">
        <v>67</v>
      </c>
      <c r="D16" s="14">
        <v>4</v>
      </c>
      <c r="E16" s="15">
        <v>1.6736401673640166E-2</v>
      </c>
      <c r="F16" s="14">
        <v>1</v>
      </c>
      <c r="G16" s="15">
        <v>4.6728971962616819E-3</v>
      </c>
      <c r="H16" s="16">
        <v>3</v>
      </c>
      <c r="I16" s="14">
        <v>2</v>
      </c>
      <c r="J16" s="16">
        <v>1</v>
      </c>
      <c r="K16" s="14">
        <v>6</v>
      </c>
      <c r="L16" s="15">
        <v>1.2578616352201259E-2</v>
      </c>
      <c r="M16" s="14">
        <v>1</v>
      </c>
      <c r="N16" s="15">
        <v>2.1141649048625794E-3</v>
      </c>
      <c r="O16" s="16">
        <v>5</v>
      </c>
    </row>
    <row r="17" spans="2:15" ht="14.4" customHeight="1" thickBot="1">
      <c r="B17" s="68"/>
      <c r="C17" s="67" t="s">
        <v>29</v>
      </c>
      <c r="D17" s="19">
        <v>12</v>
      </c>
      <c r="E17" s="20">
        <v>5.0209205020920501E-2</v>
      </c>
      <c r="F17" s="19">
        <v>22</v>
      </c>
      <c r="G17" s="20">
        <v>0.10280373831775701</v>
      </c>
      <c r="H17" s="21">
        <v>-0.45454545454545459</v>
      </c>
      <c r="I17" s="19">
        <v>17</v>
      </c>
      <c r="J17" s="21">
        <v>7.1428571428571425E-2</v>
      </c>
      <c r="K17" s="19">
        <v>27</v>
      </c>
      <c r="L17" s="20">
        <v>5.6603773584905662E-2</v>
      </c>
      <c r="M17" s="19">
        <v>35</v>
      </c>
      <c r="N17" s="20">
        <v>7.399577167019028E-2</v>
      </c>
      <c r="O17" s="21">
        <v>-0.22857142857142854</v>
      </c>
    </row>
    <row r="18" spans="2:15" ht="14.4" customHeight="1" thickBot="1">
      <c r="B18" s="22" t="s">
        <v>5</v>
      </c>
      <c r="C18" s="22" t="s">
        <v>30</v>
      </c>
      <c r="D18" s="23">
        <v>239</v>
      </c>
      <c r="E18" s="24">
        <v>0.99999999999999989</v>
      </c>
      <c r="F18" s="23">
        <v>214</v>
      </c>
      <c r="G18" s="24">
        <v>0.99999999999999967</v>
      </c>
      <c r="H18" s="25">
        <v>0.11682242990654212</v>
      </c>
      <c r="I18" s="23">
        <v>238</v>
      </c>
      <c r="J18" s="24">
        <v>4.2016806722688926E-3</v>
      </c>
      <c r="K18" s="23">
        <v>477</v>
      </c>
      <c r="L18" s="24">
        <v>1</v>
      </c>
      <c r="M18" s="23">
        <v>473</v>
      </c>
      <c r="N18" s="24">
        <v>1</v>
      </c>
      <c r="O18" s="25">
        <v>8.4566596194504129E-3</v>
      </c>
    </row>
    <row r="19" spans="2:15" ht="14.4" customHeight="1" thickBot="1">
      <c r="B19" s="63"/>
      <c r="C19" s="13" t="s">
        <v>10</v>
      </c>
      <c r="D19" s="14">
        <v>637</v>
      </c>
      <c r="E19" s="15">
        <v>0.30654475457170355</v>
      </c>
      <c r="F19" s="14">
        <v>388</v>
      </c>
      <c r="G19" s="15">
        <v>0.15638855300282145</v>
      </c>
      <c r="H19" s="16">
        <v>0.64175257731958757</v>
      </c>
      <c r="I19" s="14">
        <v>381</v>
      </c>
      <c r="J19" s="16">
        <v>0.67191601049868765</v>
      </c>
      <c r="K19" s="14">
        <v>1018</v>
      </c>
      <c r="L19" s="15">
        <v>0.25584317667755718</v>
      </c>
      <c r="M19" s="14">
        <v>669</v>
      </c>
      <c r="N19" s="15">
        <v>0.14221938775510204</v>
      </c>
      <c r="O19" s="16">
        <v>0.52167414050822125</v>
      </c>
    </row>
    <row r="20" spans="2:15" ht="14.4" customHeight="1" thickBot="1">
      <c r="B20" s="64"/>
      <c r="C20" s="18" t="s">
        <v>9</v>
      </c>
      <c r="D20" s="19">
        <v>318</v>
      </c>
      <c r="E20" s="20">
        <v>0.15303176130895091</v>
      </c>
      <c r="F20" s="19">
        <v>604</v>
      </c>
      <c r="G20" s="20">
        <v>0.24345022168480451</v>
      </c>
      <c r="H20" s="21">
        <v>-0.47350993377483441</v>
      </c>
      <c r="I20" s="19">
        <v>387</v>
      </c>
      <c r="J20" s="21">
        <v>-0.17829457364341084</v>
      </c>
      <c r="K20" s="19">
        <v>705</v>
      </c>
      <c r="L20" s="20">
        <v>0.17718019602915305</v>
      </c>
      <c r="M20" s="19">
        <v>1073</v>
      </c>
      <c r="N20" s="20">
        <v>0.22810374149659865</v>
      </c>
      <c r="O20" s="21">
        <v>-0.34296365330848089</v>
      </c>
    </row>
    <row r="21" spans="2:15" ht="14.4" customHeight="1" thickBot="1">
      <c r="B21" s="64"/>
      <c r="C21" s="13" t="s">
        <v>8</v>
      </c>
      <c r="D21" s="14">
        <v>326</v>
      </c>
      <c r="E21" s="15">
        <v>0.15688161693936478</v>
      </c>
      <c r="F21" s="14">
        <v>487</v>
      </c>
      <c r="G21" s="15">
        <v>0.19629181781539701</v>
      </c>
      <c r="H21" s="16">
        <v>-0.33059548254620119</v>
      </c>
      <c r="I21" s="14">
        <v>371</v>
      </c>
      <c r="J21" s="16">
        <v>-0.12129380053908356</v>
      </c>
      <c r="K21" s="14">
        <v>697</v>
      </c>
      <c r="L21" s="15">
        <v>0.17516964061321941</v>
      </c>
      <c r="M21" s="14">
        <v>993</v>
      </c>
      <c r="N21" s="15">
        <v>0.2110969387755102</v>
      </c>
      <c r="O21" s="16">
        <v>-0.29808660624370598</v>
      </c>
    </row>
    <row r="22" spans="2:15" ht="14.4" customHeight="1" thickBot="1">
      <c r="B22" s="64"/>
      <c r="C22" s="65" t="s">
        <v>4</v>
      </c>
      <c r="D22" s="19">
        <v>284</v>
      </c>
      <c r="E22" s="20">
        <v>0.13666987487969201</v>
      </c>
      <c r="F22" s="19">
        <v>184</v>
      </c>
      <c r="G22" s="20">
        <v>7.4163643692059647E-2</v>
      </c>
      <c r="H22" s="21">
        <v>0.54347826086956519</v>
      </c>
      <c r="I22" s="19">
        <v>318</v>
      </c>
      <c r="J22" s="21">
        <v>-0.10691823899371067</v>
      </c>
      <c r="K22" s="19">
        <v>602</v>
      </c>
      <c r="L22" s="20">
        <v>0.15129429504900729</v>
      </c>
      <c r="M22" s="19">
        <v>398</v>
      </c>
      <c r="N22" s="20">
        <v>8.4608843537414963E-2</v>
      </c>
      <c r="O22" s="21">
        <v>0.51256281407035176</v>
      </c>
    </row>
    <row r="23" spans="2:15" ht="14.4" customHeight="1" thickBot="1">
      <c r="B23" s="64"/>
      <c r="C23" s="66" t="s">
        <v>3</v>
      </c>
      <c r="D23" s="14">
        <v>282</v>
      </c>
      <c r="E23" s="15">
        <v>0.13570741097208855</v>
      </c>
      <c r="F23" s="14">
        <v>544</v>
      </c>
      <c r="G23" s="15">
        <v>0.2192664248286981</v>
      </c>
      <c r="H23" s="16">
        <v>-0.48161764705882348</v>
      </c>
      <c r="I23" s="14">
        <v>256</v>
      </c>
      <c r="J23" s="16">
        <v>0.1015625</v>
      </c>
      <c r="K23" s="14">
        <v>538</v>
      </c>
      <c r="L23" s="15">
        <v>0.13520985172153807</v>
      </c>
      <c r="M23" s="14">
        <v>961</v>
      </c>
      <c r="N23" s="15">
        <v>0.20429421768707484</v>
      </c>
      <c r="O23" s="16">
        <v>-0.44016649323621226</v>
      </c>
    </row>
    <row r="24" spans="2:15" ht="14.4" customHeight="1" thickBot="1">
      <c r="B24" s="64"/>
      <c r="C24" s="67" t="s">
        <v>11</v>
      </c>
      <c r="D24" s="19">
        <v>117</v>
      </c>
      <c r="E24" s="20">
        <v>5.6304138594802697E-2</v>
      </c>
      <c r="F24" s="19">
        <v>152</v>
      </c>
      <c r="G24" s="20">
        <v>6.1265618702136232E-2</v>
      </c>
      <c r="H24" s="21">
        <v>-0.23026315789473684</v>
      </c>
      <c r="I24" s="19">
        <v>95</v>
      </c>
      <c r="J24" s="21">
        <v>0.23157894736842111</v>
      </c>
      <c r="K24" s="19">
        <v>212</v>
      </c>
      <c r="L24" s="20">
        <v>5.3279718522241767E-2</v>
      </c>
      <c r="M24" s="19">
        <v>345</v>
      </c>
      <c r="N24" s="20">
        <v>7.3341836734693883E-2</v>
      </c>
      <c r="O24" s="21">
        <v>-0.38550724637681155</v>
      </c>
    </row>
    <row r="25" spans="2:15" ht="14.4" customHeight="1" thickBot="1">
      <c r="B25" s="64"/>
      <c r="C25" s="13" t="s">
        <v>12</v>
      </c>
      <c r="D25" s="14">
        <v>93</v>
      </c>
      <c r="E25" s="15">
        <v>4.4754571703561119E-2</v>
      </c>
      <c r="F25" s="14">
        <v>79</v>
      </c>
      <c r="G25" s="15">
        <v>3.1841999193873441E-2</v>
      </c>
      <c r="H25" s="16">
        <v>0.17721518987341778</v>
      </c>
      <c r="I25" s="14">
        <v>50</v>
      </c>
      <c r="J25" s="16">
        <v>0.8600000000000001</v>
      </c>
      <c r="K25" s="14">
        <v>143</v>
      </c>
      <c r="L25" s="15">
        <v>3.5938678059814023E-2</v>
      </c>
      <c r="M25" s="14">
        <v>167</v>
      </c>
      <c r="N25" s="15">
        <v>3.5501700680272107E-2</v>
      </c>
      <c r="O25" s="16">
        <v>-0.14371257485029942</v>
      </c>
    </row>
    <row r="26" spans="2:15" ht="14.4" customHeight="1" thickBot="1">
      <c r="B26" s="64"/>
      <c r="C26" s="67" t="s">
        <v>60</v>
      </c>
      <c r="D26" s="19">
        <v>20</v>
      </c>
      <c r="E26" s="20">
        <v>9.6246390760346481E-3</v>
      </c>
      <c r="F26" s="19">
        <v>43</v>
      </c>
      <c r="G26" s="20">
        <v>1.7331721080209594E-2</v>
      </c>
      <c r="H26" s="21">
        <v>-0.53488372093023262</v>
      </c>
      <c r="I26" s="19">
        <v>42</v>
      </c>
      <c r="J26" s="21">
        <v>-0.52380952380952384</v>
      </c>
      <c r="K26" s="19">
        <v>62</v>
      </c>
      <c r="L26" s="20">
        <v>1.55818044734858E-2</v>
      </c>
      <c r="M26" s="19">
        <v>96</v>
      </c>
      <c r="N26" s="20">
        <v>2.0408163265306121E-2</v>
      </c>
      <c r="O26" s="21">
        <v>-0.35416666666666663</v>
      </c>
    </row>
    <row r="27" spans="2:15" ht="14.4" customHeight="1" thickBot="1">
      <c r="B27" s="68"/>
      <c r="C27" s="13" t="s">
        <v>29</v>
      </c>
      <c r="D27" s="14">
        <v>1</v>
      </c>
      <c r="E27" s="15">
        <v>4.8123195380173246E-4</v>
      </c>
      <c r="F27" s="14">
        <v>0</v>
      </c>
      <c r="G27" s="15">
        <v>0</v>
      </c>
      <c r="H27" s="16"/>
      <c r="I27" s="14">
        <v>1</v>
      </c>
      <c r="J27" s="16">
        <v>0</v>
      </c>
      <c r="K27" s="14">
        <v>2</v>
      </c>
      <c r="L27" s="15">
        <v>5.0263885398341287E-4</v>
      </c>
      <c r="M27" s="14">
        <v>2</v>
      </c>
      <c r="N27" s="15">
        <v>4.2517006802721087E-4</v>
      </c>
      <c r="O27" s="16">
        <v>0</v>
      </c>
    </row>
    <row r="28" spans="2:15" ht="14.4" customHeight="1" thickBot="1">
      <c r="B28" s="22" t="s">
        <v>6</v>
      </c>
      <c r="C28" s="22" t="s">
        <v>30</v>
      </c>
      <c r="D28" s="23">
        <v>2078</v>
      </c>
      <c r="E28" s="24">
        <v>1</v>
      </c>
      <c r="F28" s="23">
        <v>2481</v>
      </c>
      <c r="G28" s="24">
        <v>0.99999999999999989</v>
      </c>
      <c r="H28" s="25">
        <v>-0.16243450221684808</v>
      </c>
      <c r="I28" s="23">
        <v>1901</v>
      </c>
      <c r="J28" s="24">
        <v>9.3108890057864269E-2</v>
      </c>
      <c r="K28" s="23">
        <v>3979</v>
      </c>
      <c r="L28" s="24">
        <v>0.99999999999999989</v>
      </c>
      <c r="M28" s="23">
        <v>4704</v>
      </c>
      <c r="N28" s="24">
        <v>1</v>
      </c>
      <c r="O28" s="25">
        <v>-0.15412414965986398</v>
      </c>
    </row>
    <row r="29" spans="2:15" ht="14.4" customHeight="1" thickBot="1">
      <c r="B29" s="22" t="s">
        <v>49</v>
      </c>
      <c r="C29" s="22" t="s">
        <v>30</v>
      </c>
      <c r="D29" s="23">
        <v>1</v>
      </c>
      <c r="E29" s="24">
        <v>1</v>
      </c>
      <c r="F29" s="23">
        <v>2</v>
      </c>
      <c r="G29" s="24">
        <v>1</v>
      </c>
      <c r="H29" s="25">
        <v>-0.5</v>
      </c>
      <c r="I29" s="23">
        <v>2</v>
      </c>
      <c r="J29" s="24">
        <v>-0.5</v>
      </c>
      <c r="K29" s="23">
        <v>3</v>
      </c>
      <c r="L29" s="24">
        <v>1</v>
      </c>
      <c r="M29" s="23">
        <v>6</v>
      </c>
      <c r="N29" s="24">
        <v>0.99999999999999989</v>
      </c>
      <c r="O29" s="25">
        <v>-0.5</v>
      </c>
    </row>
    <row r="30" spans="2:15" ht="14.4" customHeight="1" thickBot="1">
      <c r="B30" s="95"/>
      <c r="C30" s="96" t="s">
        <v>30</v>
      </c>
      <c r="D30" s="26">
        <v>2318</v>
      </c>
      <c r="E30" s="27">
        <v>1</v>
      </c>
      <c r="F30" s="26">
        <v>2697</v>
      </c>
      <c r="G30" s="27">
        <v>1</v>
      </c>
      <c r="H30" s="28">
        <v>-0.14052651093807933</v>
      </c>
      <c r="I30" s="26">
        <v>2141</v>
      </c>
      <c r="J30" s="28">
        <v>8.2671648762260519E-2</v>
      </c>
      <c r="K30" s="26">
        <v>4459</v>
      </c>
      <c r="L30" s="27">
        <v>1</v>
      </c>
      <c r="M30" s="26">
        <v>5183</v>
      </c>
      <c r="N30" s="27">
        <v>1</v>
      </c>
      <c r="O30" s="28">
        <v>-0.13968743970673358</v>
      </c>
    </row>
    <row r="31" spans="2:15" ht="14.4" customHeight="1">
      <c r="B31" s="1" t="s">
        <v>63</v>
      </c>
      <c r="C31" s="29"/>
      <c r="D31" s="1"/>
      <c r="E31" s="1"/>
      <c r="F31" s="1"/>
      <c r="G31" s="1"/>
    </row>
    <row r="32" spans="2:15">
      <c r="B32" s="30" t="s">
        <v>64</v>
      </c>
      <c r="C32" s="1"/>
      <c r="D32" s="1"/>
      <c r="E32" s="1"/>
      <c r="F32" s="1"/>
      <c r="G32" s="1"/>
    </row>
    <row r="34" spans="2:15">
      <c r="B34" s="87" t="s">
        <v>37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61"/>
    </row>
    <row r="35" spans="2:15" ht="14.4" thickBot="1">
      <c r="B35" s="88" t="s">
        <v>38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62" t="s">
        <v>34</v>
      </c>
    </row>
    <row r="36" spans="2:15" ht="14.4" customHeight="1">
      <c r="B36" s="109" t="s">
        <v>21</v>
      </c>
      <c r="C36" s="111" t="s">
        <v>1</v>
      </c>
      <c r="D36" s="92" t="s">
        <v>77</v>
      </c>
      <c r="E36" s="92"/>
      <c r="F36" s="92"/>
      <c r="G36" s="92"/>
      <c r="H36" s="82"/>
      <c r="I36" s="81" t="s">
        <v>79</v>
      </c>
      <c r="J36" s="82"/>
      <c r="K36" s="81" t="s">
        <v>83</v>
      </c>
      <c r="L36" s="92"/>
      <c r="M36" s="92"/>
      <c r="N36" s="92"/>
      <c r="O36" s="93"/>
    </row>
    <row r="37" spans="2:15" ht="14.4" customHeight="1" thickBot="1">
      <c r="B37" s="110"/>
      <c r="C37" s="112"/>
      <c r="D37" s="90" t="s">
        <v>78</v>
      </c>
      <c r="E37" s="90"/>
      <c r="F37" s="90"/>
      <c r="G37" s="90"/>
      <c r="H37" s="94"/>
      <c r="I37" s="89" t="s">
        <v>80</v>
      </c>
      <c r="J37" s="94"/>
      <c r="K37" s="89" t="s">
        <v>84</v>
      </c>
      <c r="L37" s="90"/>
      <c r="M37" s="90"/>
      <c r="N37" s="90"/>
      <c r="O37" s="91"/>
    </row>
    <row r="38" spans="2:15" ht="14.4" customHeight="1">
      <c r="B38" s="110"/>
      <c r="C38" s="112"/>
      <c r="D38" s="83">
        <v>2024</v>
      </c>
      <c r="E38" s="84"/>
      <c r="F38" s="83">
        <v>2023</v>
      </c>
      <c r="G38" s="84"/>
      <c r="H38" s="99" t="s">
        <v>22</v>
      </c>
      <c r="I38" s="79">
        <v>2024</v>
      </c>
      <c r="J38" s="79" t="s">
        <v>81</v>
      </c>
      <c r="K38" s="83">
        <v>2024</v>
      </c>
      <c r="L38" s="84"/>
      <c r="M38" s="83">
        <v>2023</v>
      </c>
      <c r="N38" s="84"/>
      <c r="O38" s="99" t="s">
        <v>22</v>
      </c>
    </row>
    <row r="39" spans="2:15" ht="18.75" customHeight="1" thickBot="1">
      <c r="B39" s="101" t="s">
        <v>21</v>
      </c>
      <c r="C39" s="103" t="s">
        <v>24</v>
      </c>
      <c r="D39" s="85"/>
      <c r="E39" s="86"/>
      <c r="F39" s="85"/>
      <c r="G39" s="86"/>
      <c r="H39" s="100"/>
      <c r="I39" s="80"/>
      <c r="J39" s="80"/>
      <c r="K39" s="85"/>
      <c r="L39" s="86"/>
      <c r="M39" s="85"/>
      <c r="N39" s="86"/>
      <c r="O39" s="100"/>
    </row>
    <row r="40" spans="2:15" ht="14.4" customHeight="1">
      <c r="B40" s="101"/>
      <c r="C40" s="103"/>
      <c r="D40" s="6" t="s">
        <v>25</v>
      </c>
      <c r="E40" s="7" t="s">
        <v>2</v>
      </c>
      <c r="F40" s="6" t="s">
        <v>25</v>
      </c>
      <c r="G40" s="7" t="s">
        <v>2</v>
      </c>
      <c r="H40" s="105" t="s">
        <v>26</v>
      </c>
      <c r="I40" s="8" t="s">
        <v>25</v>
      </c>
      <c r="J40" s="107" t="s">
        <v>82</v>
      </c>
      <c r="K40" s="6" t="s">
        <v>25</v>
      </c>
      <c r="L40" s="7" t="s">
        <v>2</v>
      </c>
      <c r="M40" s="6" t="s">
        <v>25</v>
      </c>
      <c r="N40" s="7" t="s">
        <v>2</v>
      </c>
      <c r="O40" s="105" t="s">
        <v>26</v>
      </c>
    </row>
    <row r="41" spans="2:15" ht="25.2" customHeight="1" thickBot="1">
      <c r="B41" s="102"/>
      <c r="C41" s="104"/>
      <c r="D41" s="9" t="s">
        <v>27</v>
      </c>
      <c r="E41" s="10" t="s">
        <v>28</v>
      </c>
      <c r="F41" s="9" t="s">
        <v>27</v>
      </c>
      <c r="G41" s="10" t="s">
        <v>28</v>
      </c>
      <c r="H41" s="106"/>
      <c r="I41" s="11" t="s">
        <v>27</v>
      </c>
      <c r="J41" s="108"/>
      <c r="K41" s="9" t="s">
        <v>27</v>
      </c>
      <c r="L41" s="10" t="s">
        <v>28</v>
      </c>
      <c r="M41" s="9" t="s">
        <v>27</v>
      </c>
      <c r="N41" s="10" t="s">
        <v>28</v>
      </c>
      <c r="O41" s="106"/>
    </row>
    <row r="42" spans="2:15" ht="14.4" thickBot="1">
      <c r="B42" s="63"/>
      <c r="C42" s="13" t="s">
        <v>4</v>
      </c>
      <c r="D42" s="14">
        <v>1</v>
      </c>
      <c r="E42" s="15">
        <v>1</v>
      </c>
      <c r="F42" s="14"/>
      <c r="G42" s="15"/>
      <c r="H42" s="16"/>
      <c r="I42" s="14"/>
      <c r="J42" s="16"/>
      <c r="K42" s="14">
        <v>1</v>
      </c>
      <c r="L42" s="15">
        <v>1</v>
      </c>
      <c r="M42" s="14">
        <v>0</v>
      </c>
      <c r="N42" s="15">
        <v>0</v>
      </c>
      <c r="O42" s="16"/>
    </row>
    <row r="43" spans="2:15" ht="14.4" thickBot="1">
      <c r="B43" s="69"/>
      <c r="C43" s="13" t="s">
        <v>12</v>
      </c>
      <c r="D43" s="14">
        <v>0</v>
      </c>
      <c r="E43" s="15">
        <v>0</v>
      </c>
      <c r="F43" s="14"/>
      <c r="G43" s="15"/>
      <c r="H43" s="16"/>
      <c r="I43" s="14"/>
      <c r="J43" s="16"/>
      <c r="K43" s="14">
        <v>0</v>
      </c>
      <c r="L43" s="15">
        <v>0</v>
      </c>
      <c r="M43" s="14">
        <v>1</v>
      </c>
      <c r="N43" s="15">
        <v>1</v>
      </c>
      <c r="O43" s="16">
        <v>-1</v>
      </c>
    </row>
    <row r="44" spans="2:15" ht="14.4" thickBot="1">
      <c r="B44" s="22" t="s">
        <v>5</v>
      </c>
      <c r="C44" s="22" t="s">
        <v>30</v>
      </c>
      <c r="D44" s="23">
        <v>1</v>
      </c>
      <c r="E44" s="24">
        <v>1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1</v>
      </c>
      <c r="L44" s="24">
        <v>1</v>
      </c>
      <c r="M44" s="23">
        <v>1</v>
      </c>
      <c r="N44" s="24">
        <v>1</v>
      </c>
      <c r="O44" s="25">
        <v>0</v>
      </c>
    </row>
    <row r="45" spans="2:15" ht="14.4" thickBot="1">
      <c r="B45" s="63"/>
      <c r="C45" s="13" t="s">
        <v>10</v>
      </c>
      <c r="D45" s="14">
        <v>544</v>
      </c>
      <c r="E45" s="15">
        <v>0.31981187536743094</v>
      </c>
      <c r="F45" s="14">
        <v>325</v>
      </c>
      <c r="G45" s="15">
        <v>0.15315739868049011</v>
      </c>
      <c r="H45" s="16">
        <v>0.67384615384615376</v>
      </c>
      <c r="I45" s="14">
        <v>314</v>
      </c>
      <c r="J45" s="16">
        <v>0.73248407643312108</v>
      </c>
      <c r="K45" s="14">
        <v>858</v>
      </c>
      <c r="L45" s="15">
        <v>0.26538818434890193</v>
      </c>
      <c r="M45" s="14">
        <v>517</v>
      </c>
      <c r="N45" s="15">
        <v>0.1348109517601043</v>
      </c>
      <c r="O45" s="16">
        <v>0.65957446808510634</v>
      </c>
    </row>
    <row r="46" spans="2:15" ht="14.4" thickBot="1">
      <c r="B46" s="64"/>
      <c r="C46" s="18" t="s">
        <v>8</v>
      </c>
      <c r="D46" s="19">
        <v>275</v>
      </c>
      <c r="E46" s="20">
        <v>0.16166960611405057</v>
      </c>
      <c r="F46" s="19">
        <v>402</v>
      </c>
      <c r="G46" s="20">
        <v>0.18944392082940623</v>
      </c>
      <c r="H46" s="21">
        <v>-0.3159203980099502</v>
      </c>
      <c r="I46" s="19">
        <v>293</v>
      </c>
      <c r="J46" s="21">
        <v>-6.1433447098976135E-2</v>
      </c>
      <c r="K46" s="19">
        <v>568</v>
      </c>
      <c r="L46" s="20">
        <v>0.17568821527992576</v>
      </c>
      <c r="M46" s="19">
        <v>796</v>
      </c>
      <c r="N46" s="20">
        <v>0.20756192959582789</v>
      </c>
      <c r="O46" s="21">
        <v>-0.28643216080402012</v>
      </c>
    </row>
    <row r="47" spans="2:15" ht="14.4" thickBot="1">
      <c r="B47" s="64"/>
      <c r="C47" s="13" t="s">
        <v>9</v>
      </c>
      <c r="D47" s="14">
        <v>244</v>
      </c>
      <c r="E47" s="15">
        <v>0.14344503233392122</v>
      </c>
      <c r="F47" s="14">
        <v>538</v>
      </c>
      <c r="G47" s="15">
        <v>0.25353440150801132</v>
      </c>
      <c r="H47" s="16">
        <v>-0.54646840148698883</v>
      </c>
      <c r="I47" s="14">
        <v>311</v>
      </c>
      <c r="J47" s="16">
        <v>-0.21543408360128613</v>
      </c>
      <c r="K47" s="14">
        <v>555</v>
      </c>
      <c r="L47" s="15">
        <v>0.17166718218373028</v>
      </c>
      <c r="M47" s="14">
        <v>910</v>
      </c>
      <c r="N47" s="15">
        <v>0.23728813559322035</v>
      </c>
      <c r="O47" s="16">
        <v>-0.39010989010989006</v>
      </c>
    </row>
    <row r="48" spans="2:15" ht="14.4" thickBot="1">
      <c r="B48" s="64"/>
      <c r="C48" s="65" t="s">
        <v>3</v>
      </c>
      <c r="D48" s="19">
        <v>238</v>
      </c>
      <c r="E48" s="20">
        <v>0.13991769547325103</v>
      </c>
      <c r="F48" s="19">
        <v>497</v>
      </c>
      <c r="G48" s="20">
        <v>0.23421300659754948</v>
      </c>
      <c r="H48" s="21">
        <v>-0.52112676056338025</v>
      </c>
      <c r="I48" s="19">
        <v>230</v>
      </c>
      <c r="J48" s="21">
        <v>3.4782608695652195E-2</v>
      </c>
      <c r="K48" s="19">
        <v>468</v>
      </c>
      <c r="L48" s="20">
        <v>0.14475719146303742</v>
      </c>
      <c r="M48" s="19">
        <v>869</v>
      </c>
      <c r="N48" s="20">
        <v>0.22659713168187745</v>
      </c>
      <c r="O48" s="21">
        <v>-0.46144994246260074</v>
      </c>
    </row>
    <row r="49" spans="2:15" ht="14.4" thickBot="1">
      <c r="B49" s="64"/>
      <c r="C49" s="66" t="s">
        <v>4</v>
      </c>
      <c r="D49" s="14">
        <v>218</v>
      </c>
      <c r="E49" s="15">
        <v>0.12815990593768373</v>
      </c>
      <c r="F49" s="14">
        <v>136</v>
      </c>
      <c r="G49" s="15">
        <v>6.4090480678605094E-2</v>
      </c>
      <c r="H49" s="16">
        <v>0.60294117647058831</v>
      </c>
      <c r="I49" s="14">
        <v>238</v>
      </c>
      <c r="J49" s="16">
        <v>-8.4033613445378186E-2</v>
      </c>
      <c r="K49" s="14">
        <v>456</v>
      </c>
      <c r="L49" s="15">
        <v>0.14104546860501083</v>
      </c>
      <c r="M49" s="14">
        <v>264</v>
      </c>
      <c r="N49" s="15">
        <v>6.8839634941329858E-2</v>
      </c>
      <c r="O49" s="16">
        <v>0.72727272727272729</v>
      </c>
    </row>
    <row r="50" spans="2:15" ht="14.4" thickBot="1">
      <c r="B50" s="64"/>
      <c r="C50" s="67" t="s">
        <v>11</v>
      </c>
      <c r="D50" s="19">
        <v>87</v>
      </c>
      <c r="E50" s="20">
        <v>5.114638447971781E-2</v>
      </c>
      <c r="F50" s="19">
        <v>126</v>
      </c>
      <c r="G50" s="20">
        <v>5.937794533459001E-2</v>
      </c>
      <c r="H50" s="21">
        <v>-0.30952380952380953</v>
      </c>
      <c r="I50" s="19">
        <v>67</v>
      </c>
      <c r="J50" s="21">
        <v>0.29850746268656714</v>
      </c>
      <c r="K50" s="19">
        <v>154</v>
      </c>
      <c r="L50" s="20">
        <v>4.7633776678008041E-2</v>
      </c>
      <c r="M50" s="19">
        <v>258</v>
      </c>
      <c r="N50" s="20">
        <v>6.7275097783572366E-2</v>
      </c>
      <c r="O50" s="21">
        <v>-0.4031007751937985</v>
      </c>
    </row>
    <row r="51" spans="2:15" ht="14.4" thickBot="1">
      <c r="B51" s="64"/>
      <c r="C51" s="13" t="s">
        <v>12</v>
      </c>
      <c r="D51" s="14">
        <v>75</v>
      </c>
      <c r="E51" s="15">
        <v>4.4091710758377423E-2</v>
      </c>
      <c r="F51" s="14">
        <v>54</v>
      </c>
      <c r="G51" s="15">
        <v>2.5447690857681431E-2</v>
      </c>
      <c r="H51" s="16">
        <v>0.38888888888888884</v>
      </c>
      <c r="I51" s="14">
        <v>36</v>
      </c>
      <c r="J51" s="16">
        <v>1.0833333333333335</v>
      </c>
      <c r="K51" s="14">
        <v>111</v>
      </c>
      <c r="L51" s="15">
        <v>3.4333436436746058E-2</v>
      </c>
      <c r="M51" s="14">
        <v>123</v>
      </c>
      <c r="N51" s="15">
        <v>3.2073011734028684E-2</v>
      </c>
      <c r="O51" s="16">
        <v>-9.7560975609756073E-2</v>
      </c>
    </row>
    <row r="52" spans="2:15" ht="14.4" thickBot="1">
      <c r="B52" s="64"/>
      <c r="C52" s="67" t="s">
        <v>60</v>
      </c>
      <c r="D52" s="19">
        <v>19</v>
      </c>
      <c r="E52" s="20">
        <v>1.1169900058788948E-2</v>
      </c>
      <c r="F52" s="19">
        <v>43</v>
      </c>
      <c r="G52" s="20">
        <v>2.0263901979264844E-2</v>
      </c>
      <c r="H52" s="21">
        <v>-0.55813953488372092</v>
      </c>
      <c r="I52" s="19">
        <v>42</v>
      </c>
      <c r="J52" s="21">
        <v>-0.54761904761904767</v>
      </c>
      <c r="K52" s="19">
        <v>61</v>
      </c>
      <c r="L52" s="20">
        <v>1.8867924528301886E-2</v>
      </c>
      <c r="M52" s="19">
        <v>95</v>
      </c>
      <c r="N52" s="20">
        <v>2.4771838331160364E-2</v>
      </c>
      <c r="O52" s="21">
        <v>-0.35789473684210527</v>
      </c>
    </row>
    <row r="53" spans="2:15" ht="14.4" thickBot="1">
      <c r="B53" s="68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6</v>
      </c>
      <c r="C54" s="22" t="s">
        <v>30</v>
      </c>
      <c r="D54" s="23">
        <v>1700</v>
      </c>
      <c r="E54" s="24">
        <v>0.99941211052322154</v>
      </c>
      <c r="F54" s="23">
        <v>2121</v>
      </c>
      <c r="G54" s="24">
        <v>0.99952874646559864</v>
      </c>
      <c r="H54" s="25">
        <v>-0.1984912776991985</v>
      </c>
      <c r="I54" s="23">
        <v>1531</v>
      </c>
      <c r="J54" s="24">
        <v>0.11038536903984331</v>
      </c>
      <c r="K54" s="23">
        <v>3231</v>
      </c>
      <c r="L54" s="24">
        <v>0.99938137952366224</v>
      </c>
      <c r="M54" s="23">
        <v>3832</v>
      </c>
      <c r="N54" s="24">
        <v>0.99921773142112114</v>
      </c>
      <c r="O54" s="25">
        <v>-0.15683716075156573</v>
      </c>
    </row>
    <row r="55" spans="2:15" ht="14.4" thickBot="1">
      <c r="B55" s="22" t="s">
        <v>49</v>
      </c>
      <c r="C55" s="22" t="s">
        <v>30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1</v>
      </c>
      <c r="J55" s="24">
        <v>-1</v>
      </c>
      <c r="K55" s="23">
        <v>1</v>
      </c>
      <c r="L55" s="24">
        <v>1</v>
      </c>
      <c r="M55" s="23">
        <v>2</v>
      </c>
      <c r="N55" s="24">
        <v>1</v>
      </c>
      <c r="O55" s="25">
        <v>-0.5</v>
      </c>
    </row>
    <row r="56" spans="2:15" ht="14.4" thickBot="1">
      <c r="B56" s="95"/>
      <c r="C56" s="96" t="s">
        <v>30</v>
      </c>
      <c r="D56" s="26">
        <v>1701</v>
      </c>
      <c r="E56" s="27">
        <v>1</v>
      </c>
      <c r="F56" s="26">
        <v>2122</v>
      </c>
      <c r="G56" s="27">
        <v>1</v>
      </c>
      <c r="H56" s="28">
        <v>-0.19839773798303484</v>
      </c>
      <c r="I56" s="26">
        <v>1532</v>
      </c>
      <c r="J56" s="28">
        <v>0.11031331592689297</v>
      </c>
      <c r="K56" s="26">
        <v>3233</v>
      </c>
      <c r="L56" s="27">
        <v>1</v>
      </c>
      <c r="M56" s="26">
        <v>3835</v>
      </c>
      <c r="N56" s="27">
        <v>1</v>
      </c>
      <c r="O56" s="28">
        <v>-0.15697522816166887</v>
      </c>
    </row>
    <row r="57" spans="2:15">
      <c r="B57" s="70" t="s">
        <v>41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87" t="s">
        <v>47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61"/>
    </row>
    <row r="60" spans="2:15" ht="14.4" thickBot="1">
      <c r="B60" s="88" t="s">
        <v>48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62" t="s">
        <v>34</v>
      </c>
    </row>
    <row r="61" spans="2:15">
      <c r="B61" s="109" t="s">
        <v>21</v>
      </c>
      <c r="C61" s="111" t="s">
        <v>1</v>
      </c>
      <c r="D61" s="92" t="s">
        <v>77</v>
      </c>
      <c r="E61" s="92"/>
      <c r="F61" s="92"/>
      <c r="G61" s="92"/>
      <c r="H61" s="82"/>
      <c r="I61" s="81" t="s">
        <v>79</v>
      </c>
      <c r="J61" s="82"/>
      <c r="K61" s="81" t="s">
        <v>83</v>
      </c>
      <c r="L61" s="92"/>
      <c r="M61" s="92"/>
      <c r="N61" s="92"/>
      <c r="O61" s="93"/>
    </row>
    <row r="62" spans="2:15" ht="14.4" thickBot="1">
      <c r="B62" s="110"/>
      <c r="C62" s="112"/>
      <c r="D62" s="90" t="s">
        <v>78</v>
      </c>
      <c r="E62" s="90"/>
      <c r="F62" s="90"/>
      <c r="G62" s="90"/>
      <c r="H62" s="94"/>
      <c r="I62" s="89" t="s">
        <v>80</v>
      </c>
      <c r="J62" s="94"/>
      <c r="K62" s="89" t="s">
        <v>84</v>
      </c>
      <c r="L62" s="90"/>
      <c r="M62" s="90"/>
      <c r="N62" s="90"/>
      <c r="O62" s="91"/>
    </row>
    <row r="63" spans="2:15" ht="15" customHeight="1">
      <c r="B63" s="110"/>
      <c r="C63" s="112"/>
      <c r="D63" s="83">
        <v>2024</v>
      </c>
      <c r="E63" s="84"/>
      <c r="F63" s="83">
        <v>2023</v>
      </c>
      <c r="G63" s="84"/>
      <c r="H63" s="99" t="s">
        <v>22</v>
      </c>
      <c r="I63" s="79">
        <v>2024</v>
      </c>
      <c r="J63" s="79" t="s">
        <v>81</v>
      </c>
      <c r="K63" s="83">
        <v>2024</v>
      </c>
      <c r="L63" s="84"/>
      <c r="M63" s="83">
        <v>2023</v>
      </c>
      <c r="N63" s="84"/>
      <c r="O63" s="99" t="s">
        <v>22</v>
      </c>
    </row>
    <row r="64" spans="2:15" ht="14.4" customHeight="1" thickBot="1">
      <c r="B64" s="101" t="s">
        <v>21</v>
      </c>
      <c r="C64" s="103" t="s">
        <v>24</v>
      </c>
      <c r="D64" s="85"/>
      <c r="E64" s="86"/>
      <c r="F64" s="85"/>
      <c r="G64" s="86"/>
      <c r="H64" s="100"/>
      <c r="I64" s="80"/>
      <c r="J64" s="80"/>
      <c r="K64" s="85"/>
      <c r="L64" s="86"/>
      <c r="M64" s="85"/>
      <c r="N64" s="86"/>
      <c r="O64" s="100"/>
    </row>
    <row r="65" spans="2:15" ht="15" customHeight="1">
      <c r="B65" s="101"/>
      <c r="C65" s="103"/>
      <c r="D65" s="6" t="s">
        <v>25</v>
      </c>
      <c r="E65" s="7" t="s">
        <v>2</v>
      </c>
      <c r="F65" s="6" t="s">
        <v>25</v>
      </c>
      <c r="G65" s="7" t="s">
        <v>2</v>
      </c>
      <c r="H65" s="105" t="s">
        <v>26</v>
      </c>
      <c r="I65" s="8" t="s">
        <v>25</v>
      </c>
      <c r="J65" s="107" t="s">
        <v>82</v>
      </c>
      <c r="K65" s="6" t="s">
        <v>25</v>
      </c>
      <c r="L65" s="7" t="s">
        <v>2</v>
      </c>
      <c r="M65" s="6" t="s">
        <v>25</v>
      </c>
      <c r="N65" s="7" t="s">
        <v>2</v>
      </c>
      <c r="O65" s="105" t="s">
        <v>26</v>
      </c>
    </row>
    <row r="66" spans="2:15" ht="14.25" customHeight="1" thickBot="1">
      <c r="B66" s="102"/>
      <c r="C66" s="104"/>
      <c r="D66" s="9" t="s">
        <v>27</v>
      </c>
      <c r="E66" s="10" t="s">
        <v>28</v>
      </c>
      <c r="F66" s="9" t="s">
        <v>27</v>
      </c>
      <c r="G66" s="10" t="s">
        <v>28</v>
      </c>
      <c r="H66" s="106"/>
      <c r="I66" s="11" t="s">
        <v>27</v>
      </c>
      <c r="J66" s="108"/>
      <c r="K66" s="9" t="s">
        <v>27</v>
      </c>
      <c r="L66" s="10" t="s">
        <v>28</v>
      </c>
      <c r="M66" s="9" t="s">
        <v>27</v>
      </c>
      <c r="N66" s="10" t="s">
        <v>28</v>
      </c>
      <c r="O66" s="106"/>
    </row>
    <row r="67" spans="2:15" ht="14.4" thickBot="1">
      <c r="B67" s="63"/>
      <c r="C67" s="13" t="s">
        <v>12</v>
      </c>
      <c r="D67" s="14">
        <v>144</v>
      </c>
      <c r="E67" s="15">
        <v>0.60504201680672265</v>
      </c>
      <c r="F67" s="14">
        <v>101</v>
      </c>
      <c r="G67" s="15">
        <v>0.4719626168224299</v>
      </c>
      <c r="H67" s="16">
        <v>0.42574257425742568</v>
      </c>
      <c r="I67" s="14">
        <v>147</v>
      </c>
      <c r="J67" s="16">
        <v>-2.0408163265306145E-2</v>
      </c>
      <c r="K67" s="14">
        <v>291</v>
      </c>
      <c r="L67" s="15">
        <v>0.6113445378151261</v>
      </c>
      <c r="M67" s="14">
        <v>219</v>
      </c>
      <c r="N67" s="15">
        <v>0.46398305084745761</v>
      </c>
      <c r="O67" s="16">
        <v>0.32876712328767121</v>
      </c>
    </row>
    <row r="68" spans="2:15" ht="14.4" thickBot="1">
      <c r="B68" s="64"/>
      <c r="C68" s="18" t="s">
        <v>9</v>
      </c>
      <c r="D68" s="19">
        <v>39</v>
      </c>
      <c r="E68" s="20">
        <v>0.1638655462184874</v>
      </c>
      <c r="F68" s="19">
        <v>20</v>
      </c>
      <c r="G68" s="20">
        <v>9.3457943925233641E-2</v>
      </c>
      <c r="H68" s="21">
        <v>0.95</v>
      </c>
      <c r="I68" s="19">
        <v>32</v>
      </c>
      <c r="J68" s="21">
        <v>0.21875</v>
      </c>
      <c r="K68" s="19">
        <v>71</v>
      </c>
      <c r="L68" s="20">
        <v>0.14915966386554622</v>
      </c>
      <c r="M68" s="19">
        <v>70</v>
      </c>
      <c r="N68" s="20">
        <v>0.14830508474576271</v>
      </c>
      <c r="O68" s="21">
        <v>1.4285714285714235E-2</v>
      </c>
    </row>
    <row r="69" spans="2:15" ht="14.4" thickBot="1">
      <c r="B69" s="64"/>
      <c r="C69" s="13" t="s">
        <v>39</v>
      </c>
      <c r="D69" s="14">
        <v>13</v>
      </c>
      <c r="E69" s="15">
        <v>5.4621848739495799E-2</v>
      </c>
      <c r="F69" s="14">
        <v>28</v>
      </c>
      <c r="G69" s="15">
        <v>0.13084112149532709</v>
      </c>
      <c r="H69" s="16">
        <v>-0.5357142857142857</v>
      </c>
      <c r="I69" s="14"/>
      <c r="J69" s="16"/>
      <c r="K69" s="14">
        <v>29</v>
      </c>
      <c r="L69" s="15">
        <v>6.0924369747899158E-2</v>
      </c>
      <c r="M69" s="14">
        <v>68</v>
      </c>
      <c r="N69" s="15">
        <v>0.1440677966101695</v>
      </c>
      <c r="O69" s="16">
        <v>-0.57352941176470584</v>
      </c>
    </row>
    <row r="70" spans="2:15" ht="14.4" customHeight="1" thickBot="1">
      <c r="B70" s="64"/>
      <c r="C70" s="65" t="s">
        <v>11</v>
      </c>
      <c r="D70" s="19">
        <v>11</v>
      </c>
      <c r="E70" s="20">
        <v>4.6218487394957986E-2</v>
      </c>
      <c r="F70" s="19">
        <v>0</v>
      </c>
      <c r="G70" s="20">
        <v>0</v>
      </c>
      <c r="H70" s="21"/>
      <c r="I70" s="19"/>
      <c r="J70" s="21"/>
      <c r="K70" s="19">
        <v>21</v>
      </c>
      <c r="L70" s="20">
        <v>4.4117647058823532E-2</v>
      </c>
      <c r="M70" s="19">
        <v>13</v>
      </c>
      <c r="N70" s="20">
        <v>2.7542372881355932E-2</v>
      </c>
      <c r="O70" s="21">
        <v>0.61538461538461542</v>
      </c>
    </row>
    <row r="71" spans="2:15" ht="14.4" customHeight="1" thickBot="1">
      <c r="B71" s="64"/>
      <c r="C71" s="66" t="s">
        <v>4</v>
      </c>
      <c r="D71" s="14">
        <v>5</v>
      </c>
      <c r="E71" s="15">
        <v>2.100840336134454E-2</v>
      </c>
      <c r="F71" s="14">
        <v>25</v>
      </c>
      <c r="G71" s="15">
        <v>0.11682242990654206</v>
      </c>
      <c r="H71" s="16">
        <v>-0.8</v>
      </c>
      <c r="I71" s="14">
        <v>13</v>
      </c>
      <c r="J71" s="16">
        <v>-0.61538461538461542</v>
      </c>
      <c r="K71" s="14">
        <v>18</v>
      </c>
      <c r="L71" s="15">
        <v>3.7815126050420166E-2</v>
      </c>
      <c r="M71" s="14">
        <v>45</v>
      </c>
      <c r="N71" s="15">
        <v>9.5338983050847453E-2</v>
      </c>
      <c r="O71" s="16">
        <v>-0.6</v>
      </c>
    </row>
    <row r="72" spans="2:15" ht="14.4" customHeight="1" thickBot="1">
      <c r="B72" s="64"/>
      <c r="C72" s="67" t="s">
        <v>3</v>
      </c>
      <c r="D72" s="19">
        <v>10</v>
      </c>
      <c r="E72" s="20">
        <v>4.2016806722689079E-2</v>
      </c>
      <c r="F72" s="19">
        <v>17</v>
      </c>
      <c r="G72" s="20">
        <v>7.9439252336448593E-2</v>
      </c>
      <c r="H72" s="21">
        <v>-0.41176470588235292</v>
      </c>
      <c r="I72" s="19">
        <v>3</v>
      </c>
      <c r="J72" s="21">
        <v>2.3333333333333335</v>
      </c>
      <c r="K72" s="19">
        <v>13</v>
      </c>
      <c r="L72" s="20">
        <v>2.7310924369747899E-2</v>
      </c>
      <c r="M72" s="19">
        <v>21</v>
      </c>
      <c r="N72" s="20">
        <v>4.4491525423728813E-2</v>
      </c>
      <c r="O72" s="21">
        <v>-0.38095238095238093</v>
      </c>
    </row>
    <row r="73" spans="2:15" ht="14.4" customHeight="1" thickBot="1">
      <c r="B73" s="64"/>
      <c r="C73" s="13" t="s">
        <v>67</v>
      </c>
      <c r="D73" s="14">
        <v>4</v>
      </c>
      <c r="E73" s="15">
        <v>1.680672268907563E-2</v>
      </c>
      <c r="F73" s="14">
        <v>1</v>
      </c>
      <c r="G73" s="15">
        <v>4.6728971962616819E-3</v>
      </c>
      <c r="H73" s="16">
        <v>3</v>
      </c>
      <c r="I73" s="14">
        <v>2</v>
      </c>
      <c r="J73" s="16">
        <v>1</v>
      </c>
      <c r="K73" s="14">
        <v>6</v>
      </c>
      <c r="L73" s="15">
        <v>1.2605042016806723E-2</v>
      </c>
      <c r="M73" s="14">
        <v>1</v>
      </c>
      <c r="N73" s="15">
        <v>2.1186440677966102E-3</v>
      </c>
      <c r="O73" s="16">
        <v>5</v>
      </c>
    </row>
    <row r="74" spans="2:15" ht="14.4" thickBot="1">
      <c r="B74" s="64"/>
      <c r="C74" s="67" t="s">
        <v>29</v>
      </c>
      <c r="D74" s="19">
        <v>12</v>
      </c>
      <c r="E74" s="20">
        <v>5.0420168067226885E-2</v>
      </c>
      <c r="F74" s="19">
        <v>22</v>
      </c>
      <c r="G74" s="20">
        <v>0.10280373831775701</v>
      </c>
      <c r="H74" s="21">
        <v>-0.45454545454545459</v>
      </c>
      <c r="I74" s="19">
        <v>15</v>
      </c>
      <c r="J74" s="21">
        <v>-0.19999999999999996</v>
      </c>
      <c r="K74" s="19">
        <v>27</v>
      </c>
      <c r="L74" s="20">
        <v>5.6722689075630252E-2</v>
      </c>
      <c r="M74" s="19">
        <v>35</v>
      </c>
      <c r="N74" s="20">
        <v>7.4152542372881339E-2</v>
      </c>
      <c r="O74" s="21">
        <v>-0.22857142857142854</v>
      </c>
    </row>
    <row r="75" spans="2:15" ht="15" customHeight="1" thickBot="1">
      <c r="B75" s="22" t="s">
        <v>5</v>
      </c>
      <c r="C75" s="22" t="s">
        <v>30</v>
      </c>
      <c r="D75" s="23">
        <v>238</v>
      </c>
      <c r="E75" s="24">
        <v>1</v>
      </c>
      <c r="F75" s="23">
        <v>214</v>
      </c>
      <c r="G75" s="24">
        <v>0.99999999999999967</v>
      </c>
      <c r="H75" s="25">
        <v>0.11214953271028039</v>
      </c>
      <c r="I75" s="23">
        <v>212</v>
      </c>
      <c r="J75" s="24">
        <v>1.9162905546834113</v>
      </c>
      <c r="K75" s="23">
        <v>476</v>
      </c>
      <c r="L75" s="24">
        <v>0.99999999999999978</v>
      </c>
      <c r="M75" s="23">
        <v>472</v>
      </c>
      <c r="N75" s="24">
        <v>0.99999999999999989</v>
      </c>
      <c r="O75" s="25">
        <v>8.4745762711864181E-3</v>
      </c>
    </row>
    <row r="76" spans="2:15" ht="14.4" thickBot="1">
      <c r="B76" s="63"/>
      <c r="C76" s="13" t="s">
        <v>10</v>
      </c>
      <c r="D76" s="14">
        <v>93</v>
      </c>
      <c r="E76" s="15">
        <v>0.24603174603174602</v>
      </c>
      <c r="F76" s="14">
        <v>63</v>
      </c>
      <c r="G76" s="15">
        <v>0.17499999999999999</v>
      </c>
      <c r="H76" s="16">
        <v>0.47619047619047628</v>
      </c>
      <c r="I76" s="14">
        <v>67</v>
      </c>
      <c r="J76" s="16">
        <v>0.38805970149253732</v>
      </c>
      <c r="K76" s="14">
        <v>160</v>
      </c>
      <c r="L76" s="15">
        <v>0.21390374331550802</v>
      </c>
      <c r="M76" s="14">
        <v>152</v>
      </c>
      <c r="N76" s="15">
        <v>0.1743119266055046</v>
      </c>
      <c r="O76" s="16">
        <v>5.2631578947368363E-2</v>
      </c>
    </row>
    <row r="77" spans="2:15" ht="15" customHeight="1" thickBot="1">
      <c r="B77" s="64"/>
      <c r="C77" s="18" t="s">
        <v>9</v>
      </c>
      <c r="D77" s="19">
        <v>74</v>
      </c>
      <c r="E77" s="20">
        <v>0.19576719576719576</v>
      </c>
      <c r="F77" s="19">
        <v>66</v>
      </c>
      <c r="G77" s="20">
        <v>0.18333333333333332</v>
      </c>
      <c r="H77" s="21">
        <v>0.1212121212121211</v>
      </c>
      <c r="I77" s="19">
        <v>76</v>
      </c>
      <c r="J77" s="21">
        <v>-2.6315789473684181E-2</v>
      </c>
      <c r="K77" s="19">
        <v>150</v>
      </c>
      <c r="L77" s="20">
        <v>0.20053475935828877</v>
      </c>
      <c r="M77" s="19">
        <v>163</v>
      </c>
      <c r="N77" s="20">
        <v>0.18692660550458715</v>
      </c>
      <c r="O77" s="21">
        <v>-7.9754601226993849E-2</v>
      </c>
    </row>
    <row r="78" spans="2:15" ht="14.4" thickBot="1">
      <c r="B78" s="64"/>
      <c r="C78" s="13" t="s">
        <v>4</v>
      </c>
      <c r="D78" s="14">
        <v>66</v>
      </c>
      <c r="E78" s="15">
        <v>0.17460317460317459</v>
      </c>
      <c r="F78" s="14">
        <v>48</v>
      </c>
      <c r="G78" s="15">
        <v>0.13333333333333333</v>
      </c>
      <c r="H78" s="16">
        <v>0.375</v>
      </c>
      <c r="I78" s="14">
        <v>80</v>
      </c>
      <c r="J78" s="16">
        <v>-0.17500000000000004</v>
      </c>
      <c r="K78" s="14">
        <v>146</v>
      </c>
      <c r="L78" s="15">
        <v>0.19518716577540107</v>
      </c>
      <c r="M78" s="14">
        <v>134</v>
      </c>
      <c r="N78" s="15">
        <v>0.1536697247706422</v>
      </c>
      <c r="O78" s="16">
        <v>8.9552238805970186E-2</v>
      </c>
    </row>
    <row r="79" spans="2:15" ht="15" customHeight="1" thickBot="1">
      <c r="B79" s="64"/>
      <c r="C79" s="65" t="s">
        <v>8</v>
      </c>
      <c r="D79" s="19">
        <v>51</v>
      </c>
      <c r="E79" s="20">
        <v>0.13492063492063491</v>
      </c>
      <c r="F79" s="19">
        <v>85</v>
      </c>
      <c r="G79" s="20">
        <v>0.2361111111111111</v>
      </c>
      <c r="H79" s="21">
        <v>-0.4</v>
      </c>
      <c r="I79" s="19">
        <v>78</v>
      </c>
      <c r="J79" s="21">
        <v>-0.34615384615384615</v>
      </c>
      <c r="K79" s="19">
        <v>129</v>
      </c>
      <c r="L79" s="20">
        <v>0.17245989304812834</v>
      </c>
      <c r="M79" s="19">
        <v>197</v>
      </c>
      <c r="N79" s="20">
        <v>0.22591743119266056</v>
      </c>
      <c r="O79" s="21">
        <v>-0.34517766497461932</v>
      </c>
    </row>
    <row r="80" spans="2:15" ht="14.4" thickBot="1">
      <c r="B80" s="64"/>
      <c r="C80" s="66" t="s">
        <v>3</v>
      </c>
      <c r="D80" s="14">
        <v>44</v>
      </c>
      <c r="E80" s="15">
        <v>0.1164021164021164</v>
      </c>
      <c r="F80" s="14">
        <v>47</v>
      </c>
      <c r="G80" s="15">
        <v>0.13055555555555556</v>
      </c>
      <c r="H80" s="16">
        <v>-6.3829787234042534E-2</v>
      </c>
      <c r="I80" s="14">
        <v>26</v>
      </c>
      <c r="J80" s="16">
        <v>0.69230769230769229</v>
      </c>
      <c r="K80" s="14">
        <v>70</v>
      </c>
      <c r="L80" s="15">
        <v>9.3582887700534759E-2</v>
      </c>
      <c r="M80" s="14">
        <v>92</v>
      </c>
      <c r="N80" s="15">
        <v>0.10550458715596331</v>
      </c>
      <c r="O80" s="16">
        <v>-0.23913043478260865</v>
      </c>
    </row>
    <row r="81" spans="2:15" ht="15" customHeight="1" thickBot="1">
      <c r="B81" s="64"/>
      <c r="C81" s="67" t="s">
        <v>11</v>
      </c>
      <c r="D81" s="19">
        <v>30</v>
      </c>
      <c r="E81" s="20">
        <v>7.9365079365079361E-2</v>
      </c>
      <c r="F81" s="19">
        <v>26</v>
      </c>
      <c r="G81" s="20">
        <v>7.2222222222222215E-2</v>
      </c>
      <c r="H81" s="21">
        <v>0.15384615384615374</v>
      </c>
      <c r="I81" s="19">
        <v>28</v>
      </c>
      <c r="J81" s="21">
        <v>7.1428571428571397E-2</v>
      </c>
      <c r="K81" s="19">
        <v>58</v>
      </c>
      <c r="L81" s="20">
        <v>7.7540106951871662E-2</v>
      </c>
      <c r="M81" s="19">
        <v>87</v>
      </c>
      <c r="N81" s="20">
        <v>9.9770642201834861E-2</v>
      </c>
      <c r="O81" s="21">
        <v>-0.33333333333333337</v>
      </c>
    </row>
    <row r="82" spans="2:15" ht="15" customHeight="1" thickBot="1">
      <c r="B82" s="64"/>
      <c r="C82" s="13" t="s">
        <v>12</v>
      </c>
      <c r="D82" s="14">
        <v>18</v>
      </c>
      <c r="E82" s="15">
        <v>4.7619047619047616E-2</v>
      </c>
      <c r="F82" s="14">
        <v>25</v>
      </c>
      <c r="G82" s="15">
        <v>6.9444444444444448E-2</v>
      </c>
      <c r="H82" s="16">
        <v>-0.28000000000000003</v>
      </c>
      <c r="I82" s="14">
        <v>14</v>
      </c>
      <c r="J82" s="16">
        <v>0.28571428571428581</v>
      </c>
      <c r="K82" s="14">
        <v>32</v>
      </c>
      <c r="L82" s="15">
        <v>4.2780748663101602E-2</v>
      </c>
      <c r="M82" s="14">
        <v>44</v>
      </c>
      <c r="N82" s="15">
        <v>5.0458715596330278E-2</v>
      </c>
      <c r="O82" s="16">
        <v>-0.27272727272727271</v>
      </c>
    </row>
    <row r="83" spans="2:15" ht="15" customHeight="1" thickBot="1">
      <c r="B83" s="64"/>
      <c r="C83" s="67" t="s">
        <v>29</v>
      </c>
      <c r="D83" s="19">
        <v>2</v>
      </c>
      <c r="E83" s="20">
        <v>5.2910052910052907E-3</v>
      </c>
      <c r="F83" s="19">
        <v>0</v>
      </c>
      <c r="G83" s="20">
        <v>0</v>
      </c>
      <c r="H83" s="21"/>
      <c r="I83" s="19">
        <v>1</v>
      </c>
      <c r="J83" s="21">
        <v>1</v>
      </c>
      <c r="K83" s="19">
        <v>3</v>
      </c>
      <c r="L83" s="20">
        <v>4.0106951871657758E-3</v>
      </c>
      <c r="M83" s="19">
        <v>3</v>
      </c>
      <c r="N83" s="20">
        <v>3.4403669724770644E-3</v>
      </c>
      <c r="O83" s="21">
        <v>0</v>
      </c>
    </row>
    <row r="84" spans="2:15" ht="15" customHeight="1" thickBot="1">
      <c r="B84" s="22" t="s">
        <v>6</v>
      </c>
      <c r="C84" s="22" t="s">
        <v>30</v>
      </c>
      <c r="D84" s="23">
        <v>378</v>
      </c>
      <c r="E84" s="24">
        <v>1</v>
      </c>
      <c r="F84" s="23">
        <v>360</v>
      </c>
      <c r="G84" s="24">
        <v>1</v>
      </c>
      <c r="H84" s="25">
        <v>5.0000000000000044E-2</v>
      </c>
      <c r="I84" s="23">
        <v>370</v>
      </c>
      <c r="J84" s="24">
        <v>2.1621621621621623E-2</v>
      </c>
      <c r="K84" s="23">
        <v>748</v>
      </c>
      <c r="L84" s="24">
        <v>1</v>
      </c>
      <c r="M84" s="23">
        <v>872</v>
      </c>
      <c r="N84" s="24">
        <v>1</v>
      </c>
      <c r="O84" s="25">
        <v>-0.14220183486238536</v>
      </c>
    </row>
    <row r="85" spans="2:15" ht="14.4" thickBot="1">
      <c r="B85" s="22" t="s">
        <v>49</v>
      </c>
      <c r="C85" s="22" t="s">
        <v>30</v>
      </c>
      <c r="D85" s="23">
        <v>1</v>
      </c>
      <c r="E85" s="24">
        <v>1</v>
      </c>
      <c r="F85" s="23">
        <v>1</v>
      </c>
      <c r="G85" s="24">
        <v>1</v>
      </c>
      <c r="H85" s="25">
        <v>0</v>
      </c>
      <c r="I85" s="23">
        <v>1</v>
      </c>
      <c r="J85" s="24">
        <v>0</v>
      </c>
      <c r="K85" s="23">
        <v>2</v>
      </c>
      <c r="L85" s="24">
        <v>1</v>
      </c>
      <c r="M85" s="23">
        <v>4</v>
      </c>
      <c r="N85" s="24">
        <v>1</v>
      </c>
      <c r="O85" s="25">
        <v>-0.5</v>
      </c>
    </row>
    <row r="86" spans="2:15" ht="15" customHeight="1" thickBot="1">
      <c r="B86" s="95"/>
      <c r="C86" s="96" t="s">
        <v>30</v>
      </c>
      <c r="D86" s="26">
        <v>617</v>
      </c>
      <c r="E86" s="27">
        <v>1</v>
      </c>
      <c r="F86" s="26">
        <v>575</v>
      </c>
      <c r="G86" s="27">
        <v>1</v>
      </c>
      <c r="H86" s="28">
        <v>7.3043478260869543E-2</v>
      </c>
      <c r="I86" s="26">
        <v>609</v>
      </c>
      <c r="J86" s="28">
        <v>1.3136288998357948E-2</v>
      </c>
      <c r="K86" s="26">
        <v>1226</v>
      </c>
      <c r="L86" s="27">
        <v>1</v>
      </c>
      <c r="M86" s="26">
        <v>1348</v>
      </c>
      <c r="N86" s="27">
        <v>1</v>
      </c>
      <c r="O86" s="28">
        <v>-9.0504451038575628E-2</v>
      </c>
    </row>
    <row r="87" spans="2:15">
      <c r="B87" s="70" t="s">
        <v>41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B60:N60"/>
    <mergeCell ref="B61:B63"/>
    <mergeCell ref="C61:C63"/>
    <mergeCell ref="D61:H61"/>
    <mergeCell ref="I61:J61"/>
    <mergeCell ref="K61:O61"/>
    <mergeCell ref="D62:H62"/>
    <mergeCell ref="I62:J62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</mergeCells>
  <phoneticPr fontId="4" type="noConversion"/>
  <conditionalFormatting sqref="D10:O17">
    <cfRule type="cellIs" dxfId="49" priority="37" operator="equal">
      <formula>0</formula>
    </cfRule>
  </conditionalFormatting>
  <conditionalFormatting sqref="D19:O27">
    <cfRule type="cellIs" dxfId="48" priority="42" operator="equal">
      <formula>0</formula>
    </cfRule>
  </conditionalFormatting>
  <conditionalFormatting sqref="D42:O43">
    <cfRule type="cellIs" dxfId="47" priority="32" operator="equal">
      <formula>0</formula>
    </cfRule>
  </conditionalFormatting>
  <conditionalFormatting sqref="D45:O53">
    <cfRule type="cellIs" dxfId="46" priority="21" operator="equal">
      <formula>0</formula>
    </cfRule>
  </conditionalFormatting>
  <conditionalFormatting sqref="D67:O74">
    <cfRule type="cellIs" dxfId="45" priority="9" operator="equal">
      <formula>0</formula>
    </cfRule>
  </conditionalFormatting>
  <conditionalFormatting sqref="D76:O83">
    <cfRule type="cellIs" dxfId="44" priority="3" operator="equal">
      <formula>0</formula>
    </cfRule>
  </conditionalFormatting>
  <conditionalFormatting sqref="H42:H55 O42:O55">
    <cfRule type="cellIs" dxfId="43" priority="19" operator="lessThan">
      <formula>0</formula>
    </cfRule>
  </conditionalFormatting>
  <conditionalFormatting sqref="H67:H85 O67:O85">
    <cfRule type="cellIs" dxfId="42" priority="1" operator="lessThan">
      <formula>0</formula>
    </cfRule>
  </conditionalFormatting>
  <conditionalFormatting sqref="J10:J17 H10:H29 O10:O29">
    <cfRule type="cellIs" dxfId="41" priority="41" operator="lessThan">
      <formula>0</formula>
    </cfRule>
  </conditionalFormatting>
  <conditionalFormatting sqref="J19:J27">
    <cfRule type="cellIs" dxfId="40" priority="46" operator="lessThan">
      <formula>0</formula>
    </cfRule>
  </conditionalFormatting>
  <conditionalFormatting sqref="J42:J43">
    <cfRule type="cellIs" dxfId="39" priority="36" operator="lessThan">
      <formula>0</formula>
    </cfRule>
  </conditionalFormatting>
  <conditionalFormatting sqref="J45:J53">
    <cfRule type="cellIs" dxfId="38" priority="25" operator="lessThan">
      <formula>0</formula>
    </cfRule>
  </conditionalFormatting>
  <conditionalFormatting sqref="J67:J74">
    <cfRule type="cellIs" dxfId="37" priority="13" operator="lessThan">
      <formula>0</formula>
    </cfRule>
  </conditionalFormatting>
  <conditionalFormatting sqref="J76:J83">
    <cfRule type="cellIs" dxfId="36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45357</v>
      </c>
    </row>
    <row r="2" spans="2:15">
      <c r="B2" s="87" t="s">
        <v>19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61"/>
    </row>
    <row r="3" spans="2:15" ht="14.4" thickBot="1">
      <c r="B3" s="88" t="s">
        <v>20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71" t="s">
        <v>34</v>
      </c>
    </row>
    <row r="4" spans="2:15" ht="14.4" customHeight="1">
      <c r="B4" s="109" t="s">
        <v>21</v>
      </c>
      <c r="C4" s="111" t="s">
        <v>1</v>
      </c>
      <c r="D4" s="92" t="s">
        <v>77</v>
      </c>
      <c r="E4" s="92"/>
      <c r="F4" s="92"/>
      <c r="G4" s="92"/>
      <c r="H4" s="82"/>
      <c r="I4" s="81" t="s">
        <v>79</v>
      </c>
      <c r="J4" s="82"/>
      <c r="K4" s="81" t="s">
        <v>83</v>
      </c>
      <c r="L4" s="92"/>
      <c r="M4" s="92"/>
      <c r="N4" s="92"/>
      <c r="O4" s="93"/>
    </row>
    <row r="5" spans="2:15" ht="14.4" customHeight="1" thickBot="1">
      <c r="B5" s="110"/>
      <c r="C5" s="112"/>
      <c r="D5" s="90" t="s">
        <v>78</v>
      </c>
      <c r="E5" s="90"/>
      <c r="F5" s="90"/>
      <c r="G5" s="90"/>
      <c r="H5" s="94"/>
      <c r="I5" s="89" t="s">
        <v>80</v>
      </c>
      <c r="J5" s="94"/>
      <c r="K5" s="89" t="s">
        <v>84</v>
      </c>
      <c r="L5" s="90"/>
      <c r="M5" s="90"/>
      <c r="N5" s="90"/>
      <c r="O5" s="91"/>
    </row>
    <row r="6" spans="2:15" ht="14.4" customHeight="1">
      <c r="B6" s="110"/>
      <c r="C6" s="112"/>
      <c r="D6" s="83">
        <v>2024</v>
      </c>
      <c r="E6" s="84"/>
      <c r="F6" s="83">
        <v>2023</v>
      </c>
      <c r="G6" s="84"/>
      <c r="H6" s="99" t="s">
        <v>22</v>
      </c>
      <c r="I6" s="79">
        <v>2024</v>
      </c>
      <c r="J6" s="79" t="s">
        <v>81</v>
      </c>
      <c r="K6" s="83">
        <v>2024</v>
      </c>
      <c r="L6" s="84"/>
      <c r="M6" s="83">
        <v>2023</v>
      </c>
      <c r="N6" s="84"/>
      <c r="O6" s="99" t="s">
        <v>22</v>
      </c>
    </row>
    <row r="7" spans="2:15" ht="15" customHeight="1" thickBot="1">
      <c r="B7" s="101" t="s">
        <v>21</v>
      </c>
      <c r="C7" s="103" t="s">
        <v>24</v>
      </c>
      <c r="D7" s="85"/>
      <c r="E7" s="86"/>
      <c r="F7" s="85"/>
      <c r="G7" s="86"/>
      <c r="H7" s="100"/>
      <c r="I7" s="80"/>
      <c r="J7" s="80"/>
      <c r="K7" s="85"/>
      <c r="L7" s="86"/>
      <c r="M7" s="85"/>
      <c r="N7" s="86"/>
      <c r="O7" s="100"/>
    </row>
    <row r="8" spans="2:15" ht="15" customHeight="1">
      <c r="B8" s="101"/>
      <c r="C8" s="103"/>
      <c r="D8" s="6" t="s">
        <v>25</v>
      </c>
      <c r="E8" s="7" t="s">
        <v>2</v>
      </c>
      <c r="F8" s="6" t="s">
        <v>25</v>
      </c>
      <c r="G8" s="7" t="s">
        <v>2</v>
      </c>
      <c r="H8" s="105" t="s">
        <v>26</v>
      </c>
      <c r="I8" s="8" t="s">
        <v>25</v>
      </c>
      <c r="J8" s="107" t="s">
        <v>82</v>
      </c>
      <c r="K8" s="6" t="s">
        <v>25</v>
      </c>
      <c r="L8" s="7" t="s">
        <v>2</v>
      </c>
      <c r="M8" s="6" t="s">
        <v>25</v>
      </c>
      <c r="N8" s="7" t="s">
        <v>2</v>
      </c>
      <c r="O8" s="105" t="s">
        <v>26</v>
      </c>
    </row>
    <row r="9" spans="2:15" ht="15" customHeight="1" thickBot="1">
      <c r="B9" s="102"/>
      <c r="C9" s="104"/>
      <c r="D9" s="9" t="s">
        <v>27</v>
      </c>
      <c r="E9" s="10" t="s">
        <v>28</v>
      </c>
      <c r="F9" s="9" t="s">
        <v>27</v>
      </c>
      <c r="G9" s="10" t="s">
        <v>28</v>
      </c>
      <c r="H9" s="106"/>
      <c r="I9" s="11" t="s">
        <v>27</v>
      </c>
      <c r="J9" s="108"/>
      <c r="K9" s="9" t="s">
        <v>27</v>
      </c>
      <c r="L9" s="10" t="s">
        <v>28</v>
      </c>
      <c r="M9" s="9" t="s">
        <v>27</v>
      </c>
      <c r="N9" s="10" t="s">
        <v>28</v>
      </c>
      <c r="O9" s="106"/>
    </row>
    <row r="10" spans="2:15" ht="14.4" thickBot="1">
      <c r="B10" s="63"/>
      <c r="C10" s="13" t="s">
        <v>9</v>
      </c>
      <c r="D10" s="14">
        <v>15</v>
      </c>
      <c r="E10" s="15">
        <v>0.44117647058823528</v>
      </c>
      <c r="F10" s="14">
        <v>8</v>
      </c>
      <c r="G10" s="15">
        <v>0.27586206896551724</v>
      </c>
      <c r="H10" s="16">
        <v>0.875</v>
      </c>
      <c r="I10" s="14">
        <v>16</v>
      </c>
      <c r="J10" s="16">
        <v>-6.25E-2</v>
      </c>
      <c r="K10" s="14">
        <v>31</v>
      </c>
      <c r="L10" s="15">
        <v>0.38271604938271603</v>
      </c>
      <c r="M10" s="14">
        <v>44</v>
      </c>
      <c r="N10" s="15">
        <v>0.53012048192771088</v>
      </c>
      <c r="O10" s="16">
        <v>-0.29545454545454541</v>
      </c>
    </row>
    <row r="11" spans="2:15" ht="14.4" thickBot="1">
      <c r="B11" s="64"/>
      <c r="C11" s="18" t="s">
        <v>12</v>
      </c>
      <c r="D11" s="19">
        <v>4</v>
      </c>
      <c r="E11" s="20">
        <v>0.11764705882352941</v>
      </c>
      <c r="F11" s="19">
        <v>5</v>
      </c>
      <c r="G11" s="20">
        <v>0.17241379310344829</v>
      </c>
      <c r="H11" s="21">
        <v>-0.19999999999999996</v>
      </c>
      <c r="I11" s="19">
        <v>9</v>
      </c>
      <c r="J11" s="21">
        <v>-0.55555555555555558</v>
      </c>
      <c r="K11" s="19">
        <v>13</v>
      </c>
      <c r="L11" s="20">
        <v>0.16049382716049382</v>
      </c>
      <c r="M11" s="19">
        <v>12</v>
      </c>
      <c r="N11" s="20">
        <v>0.14457831325301204</v>
      </c>
      <c r="O11" s="21">
        <v>8.3333333333333259E-2</v>
      </c>
    </row>
    <row r="12" spans="2:15" ht="14.4" thickBot="1">
      <c r="B12" s="64"/>
      <c r="C12" s="13" t="s">
        <v>11</v>
      </c>
      <c r="D12" s="14">
        <v>5</v>
      </c>
      <c r="E12" s="15">
        <v>0.14705882352941177</v>
      </c>
      <c r="F12" s="14">
        <v>0</v>
      </c>
      <c r="G12" s="15">
        <v>0</v>
      </c>
      <c r="H12" s="16"/>
      <c r="I12" s="14">
        <v>8</v>
      </c>
      <c r="J12" s="16">
        <v>-0.375</v>
      </c>
      <c r="K12" s="14">
        <v>13</v>
      </c>
      <c r="L12" s="15">
        <v>0.16049382716049382</v>
      </c>
      <c r="M12" s="14">
        <v>1</v>
      </c>
      <c r="N12" s="15">
        <v>1.2048192771084338E-2</v>
      </c>
      <c r="O12" s="16">
        <v>12</v>
      </c>
    </row>
    <row r="13" spans="2:15" ht="14.4" thickBot="1">
      <c r="B13" s="64"/>
      <c r="C13" s="65" t="s">
        <v>68</v>
      </c>
      <c r="D13" s="19">
        <v>2</v>
      </c>
      <c r="E13" s="20">
        <v>5.8823529411764705E-2</v>
      </c>
      <c r="F13" s="19">
        <v>4</v>
      </c>
      <c r="G13" s="20">
        <v>0.13793103448275862</v>
      </c>
      <c r="H13" s="21">
        <v>-0.5</v>
      </c>
      <c r="I13" s="19">
        <v>3</v>
      </c>
      <c r="J13" s="21">
        <v>-0.33333333333333337</v>
      </c>
      <c r="K13" s="19">
        <v>5</v>
      </c>
      <c r="L13" s="20">
        <v>6.1728395061728392E-2</v>
      </c>
      <c r="M13" s="19">
        <v>7</v>
      </c>
      <c r="N13" s="20">
        <v>8.4337349397590355E-2</v>
      </c>
      <c r="O13" s="21">
        <v>-0.2857142857142857</v>
      </c>
    </row>
    <row r="14" spans="2:15" ht="14.4" thickBot="1">
      <c r="B14" s="64"/>
      <c r="C14" s="66" t="s">
        <v>16</v>
      </c>
      <c r="D14" s="14">
        <v>4</v>
      </c>
      <c r="E14" s="15">
        <v>0.11764705882352941</v>
      </c>
      <c r="F14" s="14">
        <v>6</v>
      </c>
      <c r="G14" s="15">
        <v>0.20689655172413793</v>
      </c>
      <c r="H14" s="16">
        <v>-0.33333333333333337</v>
      </c>
      <c r="I14" s="14">
        <v>1</v>
      </c>
      <c r="J14" s="16">
        <v>3</v>
      </c>
      <c r="K14" s="14">
        <v>5</v>
      </c>
      <c r="L14" s="15">
        <v>6.1728395061728392E-2</v>
      </c>
      <c r="M14" s="14">
        <v>8</v>
      </c>
      <c r="N14" s="15">
        <v>9.6385542168674704E-2</v>
      </c>
      <c r="O14" s="16">
        <v>-0.375</v>
      </c>
    </row>
    <row r="15" spans="2:15" ht="14.4" thickBot="1">
      <c r="B15" s="64"/>
      <c r="C15" s="67" t="s">
        <v>76</v>
      </c>
      <c r="D15" s="19">
        <v>1</v>
      </c>
      <c r="E15" s="20">
        <v>2.9411764705882353E-2</v>
      </c>
      <c r="F15" s="19">
        <v>2</v>
      </c>
      <c r="G15" s="20">
        <v>6.8965517241379309E-2</v>
      </c>
      <c r="H15" s="21">
        <v>-0.5</v>
      </c>
      <c r="I15" s="19">
        <v>3</v>
      </c>
      <c r="J15" s="21">
        <v>-0.66666666666666674</v>
      </c>
      <c r="K15" s="19">
        <v>4</v>
      </c>
      <c r="L15" s="20">
        <v>4.9382716049382713E-2</v>
      </c>
      <c r="M15" s="19">
        <v>3</v>
      </c>
      <c r="N15" s="20">
        <v>3.614457831325301E-2</v>
      </c>
      <c r="O15" s="21">
        <v>0.33333333333333326</v>
      </c>
    </row>
    <row r="16" spans="2:15" ht="14.4" thickBot="1">
      <c r="B16" s="64"/>
      <c r="C16" s="13" t="s">
        <v>17</v>
      </c>
      <c r="D16" s="14">
        <v>0</v>
      </c>
      <c r="E16" s="15">
        <v>0</v>
      </c>
      <c r="F16" s="14">
        <v>0</v>
      </c>
      <c r="G16" s="15">
        <v>0</v>
      </c>
      <c r="H16" s="16"/>
      <c r="I16" s="14">
        <v>3</v>
      </c>
      <c r="J16" s="16">
        <v>-1</v>
      </c>
      <c r="K16" s="14">
        <v>3</v>
      </c>
      <c r="L16" s="15">
        <v>3.7037037037037035E-2</v>
      </c>
      <c r="M16" s="14">
        <v>0</v>
      </c>
      <c r="N16" s="15">
        <v>0</v>
      </c>
      <c r="O16" s="16"/>
    </row>
    <row r="17" spans="2:16" ht="14.4" thickBot="1">
      <c r="B17" s="64"/>
      <c r="C17" s="67" t="s">
        <v>29</v>
      </c>
      <c r="D17" s="19">
        <v>3</v>
      </c>
      <c r="E17" s="20">
        <v>8.8235294117647065E-2</v>
      </c>
      <c r="F17" s="19">
        <v>4</v>
      </c>
      <c r="G17" s="20">
        <v>0.13793103448275862</v>
      </c>
      <c r="H17" s="21">
        <v>-0.25</v>
      </c>
      <c r="I17" s="19">
        <v>4</v>
      </c>
      <c r="J17" s="21">
        <v>8.5106382978723402E-2</v>
      </c>
      <c r="K17" s="19">
        <v>7</v>
      </c>
      <c r="L17" s="20">
        <v>8.6419753086419748E-2</v>
      </c>
      <c r="M17" s="19">
        <v>8</v>
      </c>
      <c r="N17" s="20">
        <v>9.6385542168674704E-2</v>
      </c>
      <c r="O17" s="21">
        <v>-0.125</v>
      </c>
    </row>
    <row r="18" spans="2:16" ht="14.4" thickBot="1">
      <c r="B18" s="22" t="s">
        <v>35</v>
      </c>
      <c r="C18" s="22" t="s">
        <v>30</v>
      </c>
      <c r="D18" s="23">
        <v>34</v>
      </c>
      <c r="E18" s="24">
        <v>1</v>
      </c>
      <c r="F18" s="23">
        <v>29</v>
      </c>
      <c r="G18" s="24">
        <v>1</v>
      </c>
      <c r="H18" s="25">
        <v>0.17241379310344818</v>
      </c>
      <c r="I18" s="23">
        <v>47</v>
      </c>
      <c r="J18" s="24">
        <v>-0.27659574468085102</v>
      </c>
      <c r="K18" s="23">
        <v>81</v>
      </c>
      <c r="L18" s="24">
        <v>1</v>
      </c>
      <c r="M18" s="23">
        <v>83</v>
      </c>
      <c r="N18" s="24">
        <v>1</v>
      </c>
      <c r="O18" s="25">
        <v>-2.4096385542168641E-2</v>
      </c>
    </row>
    <row r="19" spans="2:16" ht="14.4" thickBot="1">
      <c r="B19" s="63"/>
      <c r="C19" s="13" t="s">
        <v>10</v>
      </c>
      <c r="D19" s="14">
        <v>637</v>
      </c>
      <c r="E19" s="15">
        <v>0.27901883486640383</v>
      </c>
      <c r="F19" s="14">
        <v>388</v>
      </c>
      <c r="G19" s="15">
        <v>0.14553638409602401</v>
      </c>
      <c r="H19" s="16">
        <v>0.64175257731958757</v>
      </c>
      <c r="I19" s="14">
        <v>381</v>
      </c>
      <c r="J19" s="16">
        <v>0.67191601049868765</v>
      </c>
      <c r="K19" s="14">
        <v>1018</v>
      </c>
      <c r="L19" s="15">
        <v>0.23268571428571427</v>
      </c>
      <c r="M19" s="14">
        <v>669</v>
      </c>
      <c r="N19" s="15">
        <v>0.13133097762073026</v>
      </c>
      <c r="O19" s="16">
        <v>0.52167414050822125</v>
      </c>
    </row>
    <row r="20" spans="2:16" ht="14.4" thickBot="1">
      <c r="B20" s="64"/>
      <c r="C20" s="18" t="s">
        <v>9</v>
      </c>
      <c r="D20" s="19">
        <v>342</v>
      </c>
      <c r="E20" s="20">
        <v>0.14980289093298291</v>
      </c>
      <c r="F20" s="19">
        <v>616</v>
      </c>
      <c r="G20" s="20">
        <v>0.23105776444111029</v>
      </c>
      <c r="H20" s="21">
        <v>-0.44480519480519476</v>
      </c>
      <c r="I20" s="19">
        <v>403</v>
      </c>
      <c r="J20" s="21">
        <v>-0.15136476426799006</v>
      </c>
      <c r="K20" s="19">
        <v>745</v>
      </c>
      <c r="L20" s="20">
        <v>0.17028571428571429</v>
      </c>
      <c r="M20" s="19">
        <v>1099</v>
      </c>
      <c r="N20" s="20">
        <v>0.21574401256380055</v>
      </c>
      <c r="O20" s="21">
        <v>-0.32211101000909914</v>
      </c>
    </row>
    <row r="21" spans="2:16" ht="14.4" thickBot="1">
      <c r="B21" s="64"/>
      <c r="C21" s="13" t="s">
        <v>8</v>
      </c>
      <c r="D21" s="14">
        <v>328</v>
      </c>
      <c r="E21" s="15">
        <v>0.143670608848007</v>
      </c>
      <c r="F21" s="14">
        <v>490</v>
      </c>
      <c r="G21" s="15">
        <v>0.1837959489872468</v>
      </c>
      <c r="H21" s="16">
        <v>-0.33061224489795915</v>
      </c>
      <c r="I21" s="14">
        <v>373</v>
      </c>
      <c r="J21" s="16">
        <v>-0.12064343163538871</v>
      </c>
      <c r="K21" s="14">
        <v>701</v>
      </c>
      <c r="L21" s="15">
        <v>0.16022857142857144</v>
      </c>
      <c r="M21" s="14">
        <v>997</v>
      </c>
      <c r="N21" s="15">
        <v>0.19572045543776992</v>
      </c>
      <c r="O21" s="16">
        <v>-0.29689067201604813</v>
      </c>
    </row>
    <row r="22" spans="2:16" ht="14.4" thickBot="1">
      <c r="B22" s="64"/>
      <c r="C22" s="65" t="s">
        <v>4</v>
      </c>
      <c r="D22" s="19">
        <v>290</v>
      </c>
      <c r="E22" s="20">
        <v>0.12702584318878668</v>
      </c>
      <c r="F22" s="19">
        <v>209</v>
      </c>
      <c r="G22" s="20">
        <v>7.8394598649662417E-2</v>
      </c>
      <c r="H22" s="21">
        <v>0.3875598086124401</v>
      </c>
      <c r="I22" s="19">
        <v>330</v>
      </c>
      <c r="J22" s="21">
        <v>-0.12121212121212122</v>
      </c>
      <c r="K22" s="19">
        <v>620</v>
      </c>
      <c r="L22" s="20">
        <v>0.14171428571428571</v>
      </c>
      <c r="M22" s="19">
        <v>443</v>
      </c>
      <c r="N22" s="20">
        <v>8.6965056929721243E-2</v>
      </c>
      <c r="O22" s="21">
        <v>0.39954853273137703</v>
      </c>
    </row>
    <row r="23" spans="2:16" ht="14.4" thickBot="1">
      <c r="B23" s="64"/>
      <c r="C23" s="66" t="s">
        <v>3</v>
      </c>
      <c r="D23" s="14">
        <v>292</v>
      </c>
      <c r="E23" s="15">
        <v>0.12790188348664039</v>
      </c>
      <c r="F23" s="14">
        <v>561</v>
      </c>
      <c r="G23" s="15">
        <v>0.21042760690172543</v>
      </c>
      <c r="H23" s="16">
        <v>-0.47950089126559714</v>
      </c>
      <c r="I23" s="14">
        <v>259</v>
      </c>
      <c r="J23" s="16">
        <v>0.12741312741312738</v>
      </c>
      <c r="K23" s="14">
        <v>551</v>
      </c>
      <c r="L23" s="15">
        <v>0.12594285714285713</v>
      </c>
      <c r="M23" s="14">
        <v>982</v>
      </c>
      <c r="N23" s="15">
        <v>0.19277581468394189</v>
      </c>
      <c r="O23" s="16">
        <v>-0.43890020366598781</v>
      </c>
    </row>
    <row r="24" spans="2:16" ht="14.4" thickBot="1">
      <c r="B24" s="64"/>
      <c r="C24" s="67" t="s">
        <v>12</v>
      </c>
      <c r="D24" s="19">
        <v>233</v>
      </c>
      <c r="E24" s="20">
        <v>0.1020586946999562</v>
      </c>
      <c r="F24" s="19">
        <v>175</v>
      </c>
      <c r="G24" s="20">
        <v>6.564141035258815E-2</v>
      </c>
      <c r="H24" s="21">
        <v>0.33142857142857141</v>
      </c>
      <c r="I24" s="19">
        <v>188</v>
      </c>
      <c r="J24" s="21">
        <v>0.2393617021276595</v>
      </c>
      <c r="K24" s="19">
        <v>421</v>
      </c>
      <c r="L24" s="20">
        <v>9.6228571428571427E-2</v>
      </c>
      <c r="M24" s="19">
        <v>375</v>
      </c>
      <c r="N24" s="20">
        <v>7.361601884570082E-2</v>
      </c>
      <c r="O24" s="21">
        <v>0.1226666666666667</v>
      </c>
    </row>
    <row r="25" spans="2:16" ht="14.4" thickBot="1">
      <c r="B25" s="64"/>
      <c r="C25" s="13" t="s">
        <v>11</v>
      </c>
      <c r="D25" s="14">
        <v>123</v>
      </c>
      <c r="E25" s="15">
        <v>5.387647831800263E-2</v>
      </c>
      <c r="F25" s="14">
        <v>152</v>
      </c>
      <c r="G25" s="15">
        <v>5.7014253563390849E-2</v>
      </c>
      <c r="H25" s="16">
        <v>-0.19078947368421051</v>
      </c>
      <c r="I25" s="14">
        <v>97</v>
      </c>
      <c r="J25" s="16">
        <v>0.268041237113402</v>
      </c>
      <c r="K25" s="14">
        <v>220</v>
      </c>
      <c r="L25" s="15">
        <v>5.0285714285714288E-2</v>
      </c>
      <c r="M25" s="14">
        <v>357</v>
      </c>
      <c r="N25" s="15">
        <v>7.0082449941107183E-2</v>
      </c>
      <c r="O25" s="16">
        <v>-0.38375350140056019</v>
      </c>
    </row>
    <row r="26" spans="2:16" ht="14.4" thickBot="1">
      <c r="B26" s="64"/>
      <c r="C26" s="67" t="s">
        <v>60</v>
      </c>
      <c r="D26" s="19">
        <v>20</v>
      </c>
      <c r="E26" s="20">
        <v>8.7604029785370123E-3</v>
      </c>
      <c r="F26" s="19">
        <v>43</v>
      </c>
      <c r="G26" s="20">
        <v>1.6129032258064516E-2</v>
      </c>
      <c r="H26" s="21">
        <v>-0.53488372093023262</v>
      </c>
      <c r="I26" s="19">
        <v>42</v>
      </c>
      <c r="J26" s="21">
        <v>-0.52380952380952384</v>
      </c>
      <c r="K26" s="19">
        <v>62</v>
      </c>
      <c r="L26" s="20">
        <v>1.4171428571428571E-2</v>
      </c>
      <c r="M26" s="19">
        <v>96</v>
      </c>
      <c r="N26" s="20">
        <v>1.884570082449941E-2</v>
      </c>
      <c r="O26" s="21">
        <v>-0.35416666666666663</v>
      </c>
    </row>
    <row r="27" spans="2:16" ht="14.4" thickBot="1">
      <c r="B27" s="68"/>
      <c r="C27" s="13" t="s">
        <v>29</v>
      </c>
      <c r="D27" s="14">
        <f>+D28-SUM(D19:D26)</f>
        <v>18</v>
      </c>
      <c r="E27" s="15">
        <f>+E28-SUM(E19:E26)</f>
        <v>7.8843626806835987E-3</v>
      </c>
      <c r="F27" s="14">
        <f>+F28-SUM(F19:F26)</f>
        <v>32</v>
      </c>
      <c r="G27" s="15">
        <f>+G28-SUM(G19:G26)</f>
        <v>1.2003000750187454E-2</v>
      </c>
      <c r="H27" s="16">
        <f>+D27/F27-1</f>
        <v>-0.4375</v>
      </c>
      <c r="I27" s="14">
        <f>+I28-SUM(I20:I26)</f>
        <v>400</v>
      </c>
      <c r="J27" s="16">
        <f>+D27/I27-1</f>
        <v>-0.95499999999999996</v>
      </c>
      <c r="K27" s="14">
        <f>+K28-SUM(K19:K26)</f>
        <v>37</v>
      </c>
      <c r="L27" s="15">
        <f>+L28-SUM(L19:L26)</f>
        <v>8.4571428571429408E-3</v>
      </c>
      <c r="M27" s="14">
        <f>+M28-SUM(M19:M26)</f>
        <v>76</v>
      </c>
      <c r="N27" s="15">
        <f>+N28-SUM(N19:N26)</f>
        <v>1.4919513152728769E-2</v>
      </c>
      <c r="O27" s="16">
        <f>+K27/M27-1</f>
        <v>-0.51315789473684204</v>
      </c>
    </row>
    <row r="28" spans="2:16" ht="14.4" thickBot="1">
      <c r="B28" s="22" t="s">
        <v>36</v>
      </c>
      <c r="C28" s="22" t="s">
        <v>30</v>
      </c>
      <c r="D28" s="23">
        <v>2283</v>
      </c>
      <c r="E28" s="24">
        <v>1</v>
      </c>
      <c r="F28" s="23">
        <v>2666</v>
      </c>
      <c r="G28" s="24">
        <v>1</v>
      </c>
      <c r="H28" s="25">
        <v>-0.1436609152288072</v>
      </c>
      <c r="I28" s="23">
        <v>2092</v>
      </c>
      <c r="J28" s="24">
        <v>9.1300191204588987E-2</v>
      </c>
      <c r="K28" s="23">
        <v>4375</v>
      </c>
      <c r="L28" s="24">
        <v>1</v>
      </c>
      <c r="M28" s="23">
        <v>5094</v>
      </c>
      <c r="N28" s="24">
        <v>1</v>
      </c>
      <c r="O28" s="25">
        <v>-0.14114644680015709</v>
      </c>
    </row>
    <row r="29" spans="2:16" ht="14.4" thickBot="1">
      <c r="B29" s="22" t="s">
        <v>49</v>
      </c>
      <c r="C29" s="22" t="s">
        <v>30</v>
      </c>
      <c r="D29" s="23">
        <v>1</v>
      </c>
      <c r="E29" s="24">
        <v>1</v>
      </c>
      <c r="F29" s="23">
        <v>2</v>
      </c>
      <c r="G29" s="24">
        <v>1</v>
      </c>
      <c r="H29" s="25">
        <v>-0.5</v>
      </c>
      <c r="I29" s="23">
        <v>2</v>
      </c>
      <c r="J29" s="24">
        <v>-0.5</v>
      </c>
      <c r="K29" s="23">
        <v>3</v>
      </c>
      <c r="L29" s="24">
        <v>1</v>
      </c>
      <c r="M29" s="23">
        <v>6</v>
      </c>
      <c r="N29" s="24">
        <v>1</v>
      </c>
      <c r="O29" s="25">
        <v>-0.5</v>
      </c>
      <c r="P29" s="33"/>
    </row>
    <row r="30" spans="2:16" ht="14.4" thickBot="1">
      <c r="B30" s="95"/>
      <c r="C30" s="96" t="s">
        <v>30</v>
      </c>
      <c r="D30" s="26">
        <v>2318</v>
      </c>
      <c r="E30" s="27">
        <v>1</v>
      </c>
      <c r="F30" s="26">
        <v>2697</v>
      </c>
      <c r="G30" s="27">
        <v>1</v>
      </c>
      <c r="H30" s="28">
        <v>-0.14052651093807933</v>
      </c>
      <c r="I30" s="26">
        <v>2141</v>
      </c>
      <c r="J30" s="28">
        <v>8.2671648762260519E-2</v>
      </c>
      <c r="K30" s="26">
        <v>4459</v>
      </c>
      <c r="L30" s="27">
        <v>1</v>
      </c>
      <c r="M30" s="26">
        <v>5183</v>
      </c>
      <c r="N30" s="27">
        <v>1</v>
      </c>
      <c r="O30" s="28">
        <v>-0.13968743970673358</v>
      </c>
      <c r="P30" s="33"/>
    </row>
    <row r="31" spans="2:16" ht="14.4" customHeight="1">
      <c r="B31" s="1" t="s">
        <v>63</v>
      </c>
      <c r="C31" s="29"/>
      <c r="D31" s="1"/>
      <c r="E31" s="1"/>
      <c r="F31" s="1"/>
      <c r="G31" s="1"/>
    </row>
    <row r="32" spans="2:16">
      <c r="B32" s="30" t="s">
        <v>64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87" t="s">
        <v>37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61"/>
    </row>
    <row r="36" spans="2:15" ht="14.4" thickBot="1">
      <c r="B36" s="88" t="s">
        <v>38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62" t="s">
        <v>34</v>
      </c>
    </row>
    <row r="37" spans="2:15" ht="14.4" customHeight="1">
      <c r="B37" s="109" t="s">
        <v>21</v>
      </c>
      <c r="C37" s="111" t="s">
        <v>1</v>
      </c>
      <c r="D37" s="92" t="s">
        <v>77</v>
      </c>
      <c r="E37" s="92"/>
      <c r="F37" s="92"/>
      <c r="G37" s="92"/>
      <c r="H37" s="82"/>
      <c r="I37" s="81" t="s">
        <v>79</v>
      </c>
      <c r="J37" s="82"/>
      <c r="K37" s="81" t="s">
        <v>83</v>
      </c>
      <c r="L37" s="92"/>
      <c r="M37" s="92"/>
      <c r="N37" s="92"/>
      <c r="O37" s="93"/>
    </row>
    <row r="38" spans="2:15" ht="14.4" customHeight="1" thickBot="1">
      <c r="B38" s="110"/>
      <c r="C38" s="112"/>
      <c r="D38" s="90" t="s">
        <v>78</v>
      </c>
      <c r="E38" s="90"/>
      <c r="F38" s="90"/>
      <c r="G38" s="90"/>
      <c r="H38" s="94"/>
      <c r="I38" s="89" t="s">
        <v>80</v>
      </c>
      <c r="J38" s="94"/>
      <c r="K38" s="89" t="s">
        <v>84</v>
      </c>
      <c r="L38" s="90"/>
      <c r="M38" s="90"/>
      <c r="N38" s="90"/>
      <c r="O38" s="91"/>
    </row>
    <row r="39" spans="2:15" ht="14.4" customHeight="1">
      <c r="B39" s="110"/>
      <c r="C39" s="112"/>
      <c r="D39" s="83">
        <v>2024</v>
      </c>
      <c r="E39" s="84"/>
      <c r="F39" s="83">
        <v>2023</v>
      </c>
      <c r="G39" s="84"/>
      <c r="H39" s="99" t="s">
        <v>22</v>
      </c>
      <c r="I39" s="79">
        <v>2024</v>
      </c>
      <c r="J39" s="79" t="s">
        <v>81</v>
      </c>
      <c r="K39" s="83">
        <v>2024</v>
      </c>
      <c r="L39" s="84"/>
      <c r="M39" s="83">
        <v>2023</v>
      </c>
      <c r="N39" s="84"/>
      <c r="O39" s="99" t="s">
        <v>22</v>
      </c>
    </row>
    <row r="40" spans="2:15" ht="14.4" customHeight="1" thickBot="1">
      <c r="B40" s="101" t="s">
        <v>21</v>
      </c>
      <c r="C40" s="103" t="s">
        <v>24</v>
      </c>
      <c r="D40" s="85"/>
      <c r="E40" s="86"/>
      <c r="F40" s="85"/>
      <c r="G40" s="86"/>
      <c r="H40" s="100"/>
      <c r="I40" s="80"/>
      <c r="J40" s="80"/>
      <c r="K40" s="85"/>
      <c r="L40" s="86"/>
      <c r="M40" s="85"/>
      <c r="N40" s="86"/>
      <c r="O40" s="100"/>
    </row>
    <row r="41" spans="2:15" ht="14.4" customHeight="1">
      <c r="B41" s="101"/>
      <c r="C41" s="103"/>
      <c r="D41" s="6" t="s">
        <v>25</v>
      </c>
      <c r="E41" s="7" t="s">
        <v>2</v>
      </c>
      <c r="F41" s="6" t="s">
        <v>25</v>
      </c>
      <c r="G41" s="7" t="s">
        <v>2</v>
      </c>
      <c r="H41" s="105" t="s">
        <v>26</v>
      </c>
      <c r="I41" s="8" t="s">
        <v>25</v>
      </c>
      <c r="J41" s="107" t="s">
        <v>82</v>
      </c>
      <c r="K41" s="6" t="s">
        <v>25</v>
      </c>
      <c r="L41" s="7" t="s">
        <v>2</v>
      </c>
      <c r="M41" s="6" t="s">
        <v>25</v>
      </c>
      <c r="N41" s="7" t="s">
        <v>2</v>
      </c>
      <c r="O41" s="105" t="s">
        <v>26</v>
      </c>
    </row>
    <row r="42" spans="2:15" ht="14.4" customHeight="1" thickBot="1">
      <c r="B42" s="102"/>
      <c r="C42" s="104"/>
      <c r="D42" s="9" t="s">
        <v>27</v>
      </c>
      <c r="E42" s="10" t="s">
        <v>28</v>
      </c>
      <c r="F42" s="9" t="s">
        <v>27</v>
      </c>
      <c r="G42" s="10" t="s">
        <v>28</v>
      </c>
      <c r="H42" s="106"/>
      <c r="I42" s="11" t="s">
        <v>27</v>
      </c>
      <c r="J42" s="108"/>
      <c r="K42" s="9" t="s">
        <v>27</v>
      </c>
      <c r="L42" s="10" t="s">
        <v>28</v>
      </c>
      <c r="M42" s="9" t="s">
        <v>27</v>
      </c>
      <c r="N42" s="10" t="s">
        <v>28</v>
      </c>
      <c r="O42" s="106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35</v>
      </c>
      <c r="C44" s="22" t="s">
        <v>30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10</v>
      </c>
      <c r="D45" s="14">
        <v>544</v>
      </c>
      <c r="E45" s="15">
        <v>0.31981187536743094</v>
      </c>
      <c r="F45" s="14">
        <v>325</v>
      </c>
      <c r="G45" s="15">
        <v>0.15322960867515323</v>
      </c>
      <c r="H45" s="16">
        <v>0.67384615384615376</v>
      </c>
      <c r="I45" s="14">
        <v>314</v>
      </c>
      <c r="J45" s="16">
        <v>0.73248407643312108</v>
      </c>
      <c r="K45" s="14">
        <v>858</v>
      </c>
      <c r="L45" s="15">
        <v>0.26547029702970298</v>
      </c>
      <c r="M45" s="14">
        <v>517</v>
      </c>
      <c r="N45" s="15">
        <v>0.13488129402556745</v>
      </c>
      <c r="O45" s="16">
        <v>0.65957446808510634</v>
      </c>
    </row>
    <row r="46" spans="2:15" ht="14.4" thickBot="1">
      <c r="B46" s="64"/>
      <c r="C46" s="18" t="s">
        <v>8</v>
      </c>
      <c r="D46" s="19">
        <v>275</v>
      </c>
      <c r="E46" s="20">
        <v>0.16166960611405057</v>
      </c>
      <c r="F46" s="19">
        <v>402</v>
      </c>
      <c r="G46" s="20">
        <v>0.18953323903818953</v>
      </c>
      <c r="H46" s="21">
        <v>-0.3159203980099502</v>
      </c>
      <c r="I46" s="19">
        <v>293</v>
      </c>
      <c r="J46" s="21">
        <v>-6.1433447098976135E-2</v>
      </c>
      <c r="K46" s="19">
        <v>568</v>
      </c>
      <c r="L46" s="20">
        <v>0.17574257425742573</v>
      </c>
      <c r="M46" s="19">
        <v>796</v>
      </c>
      <c r="N46" s="20">
        <v>0.20767023219410383</v>
      </c>
      <c r="O46" s="21">
        <v>-0.28643216080402012</v>
      </c>
    </row>
    <row r="47" spans="2:15" ht="15" customHeight="1" thickBot="1">
      <c r="B47" s="64"/>
      <c r="C47" s="13" t="s">
        <v>9</v>
      </c>
      <c r="D47" s="14">
        <v>244</v>
      </c>
      <c r="E47" s="15">
        <v>0.14344503233392122</v>
      </c>
      <c r="F47" s="14">
        <v>538</v>
      </c>
      <c r="G47" s="15">
        <v>0.25365393682225368</v>
      </c>
      <c r="H47" s="16">
        <v>-0.54646840148698883</v>
      </c>
      <c r="I47" s="14">
        <v>311</v>
      </c>
      <c r="J47" s="16">
        <v>-0.21543408360128613</v>
      </c>
      <c r="K47" s="14">
        <v>555</v>
      </c>
      <c r="L47" s="15">
        <v>0.17172029702970298</v>
      </c>
      <c r="M47" s="14">
        <v>910</v>
      </c>
      <c r="N47" s="15">
        <v>0.23741194886511871</v>
      </c>
      <c r="O47" s="16">
        <v>-0.39010989010989006</v>
      </c>
    </row>
    <row r="48" spans="2:15" ht="14.4" thickBot="1">
      <c r="B48" s="64"/>
      <c r="C48" s="65" t="s">
        <v>3</v>
      </c>
      <c r="D48" s="19">
        <v>238</v>
      </c>
      <c r="E48" s="20">
        <v>0.13991769547325103</v>
      </c>
      <c r="F48" s="19">
        <v>497</v>
      </c>
      <c r="G48" s="20">
        <v>0.23432343234323433</v>
      </c>
      <c r="H48" s="21">
        <v>-0.52112676056338025</v>
      </c>
      <c r="I48" s="19">
        <v>230</v>
      </c>
      <c r="J48" s="21">
        <v>3.4782608695652195E-2</v>
      </c>
      <c r="K48" s="19">
        <v>468</v>
      </c>
      <c r="L48" s="20">
        <v>0.14480198019801979</v>
      </c>
      <c r="M48" s="19">
        <v>869</v>
      </c>
      <c r="N48" s="20">
        <v>0.22671536655361335</v>
      </c>
      <c r="O48" s="21">
        <v>-0.46144994246260074</v>
      </c>
    </row>
    <row r="49" spans="2:15" ht="15" customHeight="1" thickBot="1">
      <c r="B49" s="64"/>
      <c r="C49" s="66" t="s">
        <v>4</v>
      </c>
      <c r="D49" s="14">
        <v>219</v>
      </c>
      <c r="E49" s="15">
        <v>0.12874779541446207</v>
      </c>
      <c r="F49" s="14">
        <v>136</v>
      </c>
      <c r="G49" s="15">
        <v>6.4120697784064123E-2</v>
      </c>
      <c r="H49" s="16">
        <v>0.61029411764705888</v>
      </c>
      <c r="I49" s="14">
        <v>238</v>
      </c>
      <c r="J49" s="16">
        <v>-7.9831932773109293E-2</v>
      </c>
      <c r="K49" s="14">
        <v>457</v>
      </c>
      <c r="L49" s="15">
        <v>0.14139851485148514</v>
      </c>
      <c r="M49" s="14">
        <v>264</v>
      </c>
      <c r="N49" s="15">
        <v>6.8875554396034433E-2</v>
      </c>
      <c r="O49" s="16">
        <v>0.73106060606060597</v>
      </c>
    </row>
    <row r="50" spans="2:15" ht="14.4" thickBot="1">
      <c r="B50" s="64"/>
      <c r="C50" s="67" t="s">
        <v>11</v>
      </c>
      <c r="D50" s="19">
        <v>87</v>
      </c>
      <c r="E50" s="20">
        <v>5.114638447971781E-2</v>
      </c>
      <c r="F50" s="19">
        <v>126</v>
      </c>
      <c r="G50" s="20">
        <v>5.9405940594059403E-2</v>
      </c>
      <c r="H50" s="21">
        <v>-0.30952380952380953</v>
      </c>
      <c r="I50" s="19">
        <v>67</v>
      </c>
      <c r="J50" s="21">
        <v>0.29850746268656714</v>
      </c>
      <c r="K50" s="19">
        <v>154</v>
      </c>
      <c r="L50" s="20">
        <v>4.7648514851485149E-2</v>
      </c>
      <c r="M50" s="19">
        <v>258</v>
      </c>
      <c r="N50" s="20">
        <v>6.7310200887033655E-2</v>
      </c>
      <c r="O50" s="21">
        <v>-0.4031007751937985</v>
      </c>
    </row>
    <row r="51" spans="2:15" ht="14.4" thickBot="1">
      <c r="B51" s="64"/>
      <c r="C51" s="13" t="s">
        <v>12</v>
      </c>
      <c r="D51" s="14">
        <v>75</v>
      </c>
      <c r="E51" s="15">
        <v>4.4091710758377423E-2</v>
      </c>
      <c r="F51" s="14">
        <v>54</v>
      </c>
      <c r="G51" s="15">
        <v>2.5459688826025461E-2</v>
      </c>
      <c r="H51" s="16">
        <v>0.38888888888888884</v>
      </c>
      <c r="I51" s="14">
        <v>36</v>
      </c>
      <c r="J51" s="16">
        <v>1.0833333333333335</v>
      </c>
      <c r="K51" s="14">
        <v>111</v>
      </c>
      <c r="L51" s="15">
        <v>3.4344059405940597E-2</v>
      </c>
      <c r="M51" s="14">
        <v>124</v>
      </c>
      <c r="N51" s="15">
        <v>3.2350639186016175E-2</v>
      </c>
      <c r="O51" s="16">
        <v>-0.10483870967741937</v>
      </c>
    </row>
    <row r="52" spans="2:15" ht="14.4" thickBot="1">
      <c r="B52" s="64"/>
      <c r="C52" s="67" t="s">
        <v>60</v>
      </c>
      <c r="D52" s="19">
        <v>19</v>
      </c>
      <c r="E52" s="20">
        <v>1.1169900058788948E-2</v>
      </c>
      <c r="F52" s="19">
        <v>43</v>
      </c>
      <c r="G52" s="20">
        <v>2.0273455917020275E-2</v>
      </c>
      <c r="H52" s="21">
        <v>-0.55813953488372092</v>
      </c>
      <c r="I52" s="19">
        <v>42</v>
      </c>
      <c r="J52" s="21">
        <v>-0.54761904761904767</v>
      </c>
      <c r="K52" s="19">
        <v>61</v>
      </c>
      <c r="L52" s="20">
        <v>1.8873762376237623E-2</v>
      </c>
      <c r="M52" s="19">
        <v>95</v>
      </c>
      <c r="N52" s="20">
        <v>2.4784763892512392E-2</v>
      </c>
      <c r="O52" s="21">
        <v>-0.35789473684210527</v>
      </c>
    </row>
    <row r="53" spans="2:15" ht="14.4" thickBot="1">
      <c r="B53" s="68"/>
      <c r="C53" s="13" t="s">
        <v>29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0</v>
      </c>
      <c r="N53" s="15">
        <v>0</v>
      </c>
      <c r="O53" s="16"/>
    </row>
    <row r="54" spans="2:15" ht="14.4" thickBot="1">
      <c r="B54" s="22" t="s">
        <v>36</v>
      </c>
      <c r="C54" s="22" t="s">
        <v>30</v>
      </c>
      <c r="D54" s="23">
        <v>1701</v>
      </c>
      <c r="E54" s="24">
        <v>1</v>
      </c>
      <c r="F54" s="23">
        <v>2121</v>
      </c>
      <c r="G54" s="24">
        <v>1</v>
      </c>
      <c r="H54" s="25">
        <v>-0.19801980198019797</v>
      </c>
      <c r="I54" s="23">
        <v>1531</v>
      </c>
      <c r="J54" s="24">
        <v>0.11103853690398435</v>
      </c>
      <c r="K54" s="23">
        <v>3232</v>
      </c>
      <c r="L54" s="24">
        <v>1</v>
      </c>
      <c r="M54" s="23">
        <v>3833</v>
      </c>
      <c r="N54" s="24">
        <v>1</v>
      </c>
      <c r="O54" s="25">
        <v>-0.15679624315157836</v>
      </c>
    </row>
    <row r="55" spans="2:15" ht="14.4" thickBot="1">
      <c r="B55" s="22" t="s">
        <v>49</v>
      </c>
      <c r="C55" s="22" t="s">
        <v>30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1</v>
      </c>
      <c r="J55" s="24">
        <v>-1</v>
      </c>
      <c r="K55" s="23">
        <v>1</v>
      </c>
      <c r="L55" s="24">
        <v>1</v>
      </c>
      <c r="M55" s="23">
        <v>2</v>
      </c>
      <c r="N55" s="24">
        <v>1</v>
      </c>
      <c r="O55" s="25">
        <v>-0.5</v>
      </c>
    </row>
    <row r="56" spans="2:15" ht="14.4" thickBot="1">
      <c r="B56" s="95"/>
      <c r="C56" s="96" t="s">
        <v>30</v>
      </c>
      <c r="D56" s="26">
        <v>1701</v>
      </c>
      <c r="E56" s="27">
        <v>1</v>
      </c>
      <c r="F56" s="26">
        <v>2122</v>
      </c>
      <c r="G56" s="27">
        <v>1</v>
      </c>
      <c r="H56" s="28">
        <v>-0.19839773798303484</v>
      </c>
      <c r="I56" s="26">
        <v>1532</v>
      </c>
      <c r="J56" s="28">
        <v>0.11031331592689297</v>
      </c>
      <c r="K56" s="26">
        <v>3233</v>
      </c>
      <c r="L56" s="27">
        <v>1</v>
      </c>
      <c r="M56" s="26">
        <v>3835</v>
      </c>
      <c r="N56" s="27">
        <v>1</v>
      </c>
      <c r="O56" s="28">
        <v>-0.15697522816166887</v>
      </c>
    </row>
    <row r="57" spans="2:15">
      <c r="B57" s="1" t="s">
        <v>63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64</v>
      </c>
      <c r="C58" s="1"/>
      <c r="D58" s="1"/>
      <c r="E58" s="1"/>
      <c r="F58" s="1"/>
      <c r="G58" s="1"/>
    </row>
    <row r="60" spans="2:15">
      <c r="B60" s="87" t="s">
        <v>47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61"/>
    </row>
    <row r="61" spans="2:15" ht="14.4" thickBot="1">
      <c r="B61" s="88" t="s">
        <v>48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62" t="s">
        <v>34</v>
      </c>
    </row>
    <row r="62" spans="2:15">
      <c r="B62" s="109" t="s">
        <v>21</v>
      </c>
      <c r="C62" s="111" t="s">
        <v>1</v>
      </c>
      <c r="D62" s="92" t="s">
        <v>77</v>
      </c>
      <c r="E62" s="92"/>
      <c r="F62" s="92"/>
      <c r="G62" s="92"/>
      <c r="H62" s="82"/>
      <c r="I62" s="81" t="s">
        <v>79</v>
      </c>
      <c r="J62" s="82"/>
      <c r="K62" s="81" t="s">
        <v>83</v>
      </c>
      <c r="L62" s="92"/>
      <c r="M62" s="92"/>
      <c r="N62" s="92"/>
      <c r="O62" s="93"/>
    </row>
    <row r="63" spans="2:15" ht="14.4" thickBot="1">
      <c r="B63" s="110"/>
      <c r="C63" s="112"/>
      <c r="D63" s="90" t="s">
        <v>78</v>
      </c>
      <c r="E63" s="90"/>
      <c r="F63" s="90"/>
      <c r="G63" s="90"/>
      <c r="H63" s="94"/>
      <c r="I63" s="89" t="s">
        <v>80</v>
      </c>
      <c r="J63" s="94"/>
      <c r="K63" s="89" t="s">
        <v>84</v>
      </c>
      <c r="L63" s="90"/>
      <c r="M63" s="90"/>
      <c r="N63" s="90"/>
      <c r="O63" s="91"/>
    </row>
    <row r="64" spans="2:15" ht="15" customHeight="1">
      <c r="B64" s="110"/>
      <c r="C64" s="112"/>
      <c r="D64" s="83">
        <v>2024</v>
      </c>
      <c r="E64" s="84"/>
      <c r="F64" s="83">
        <v>2023</v>
      </c>
      <c r="G64" s="84"/>
      <c r="H64" s="99" t="s">
        <v>22</v>
      </c>
      <c r="I64" s="79">
        <v>2024</v>
      </c>
      <c r="J64" s="79" t="s">
        <v>81</v>
      </c>
      <c r="K64" s="83">
        <v>2024</v>
      </c>
      <c r="L64" s="84"/>
      <c r="M64" s="83">
        <v>2023</v>
      </c>
      <c r="N64" s="84"/>
      <c r="O64" s="99" t="s">
        <v>22</v>
      </c>
    </row>
    <row r="65" spans="2:15" ht="15" customHeight="1" thickBot="1">
      <c r="B65" s="101" t="s">
        <v>21</v>
      </c>
      <c r="C65" s="103" t="s">
        <v>24</v>
      </c>
      <c r="D65" s="85"/>
      <c r="E65" s="86"/>
      <c r="F65" s="85"/>
      <c r="G65" s="86"/>
      <c r="H65" s="100"/>
      <c r="I65" s="80"/>
      <c r="J65" s="80"/>
      <c r="K65" s="85"/>
      <c r="L65" s="86"/>
      <c r="M65" s="85"/>
      <c r="N65" s="86"/>
      <c r="O65" s="100"/>
    </row>
    <row r="66" spans="2:15" ht="15" customHeight="1">
      <c r="B66" s="101"/>
      <c r="C66" s="103"/>
      <c r="D66" s="6" t="s">
        <v>25</v>
      </c>
      <c r="E66" s="7" t="s">
        <v>2</v>
      </c>
      <c r="F66" s="6" t="s">
        <v>25</v>
      </c>
      <c r="G66" s="7" t="s">
        <v>2</v>
      </c>
      <c r="H66" s="105" t="s">
        <v>26</v>
      </c>
      <c r="I66" s="8" t="s">
        <v>25</v>
      </c>
      <c r="J66" s="107" t="s">
        <v>82</v>
      </c>
      <c r="K66" s="6" t="s">
        <v>25</v>
      </c>
      <c r="L66" s="7" t="s">
        <v>2</v>
      </c>
      <c r="M66" s="6" t="s">
        <v>25</v>
      </c>
      <c r="N66" s="7" t="s">
        <v>2</v>
      </c>
      <c r="O66" s="105" t="s">
        <v>26</v>
      </c>
    </row>
    <row r="67" spans="2:15" ht="27" thickBot="1">
      <c r="B67" s="102"/>
      <c r="C67" s="104"/>
      <c r="D67" s="9" t="s">
        <v>27</v>
      </c>
      <c r="E67" s="10" t="s">
        <v>28</v>
      </c>
      <c r="F67" s="9" t="s">
        <v>27</v>
      </c>
      <c r="G67" s="10" t="s">
        <v>28</v>
      </c>
      <c r="H67" s="106"/>
      <c r="I67" s="11" t="s">
        <v>27</v>
      </c>
      <c r="J67" s="108"/>
      <c r="K67" s="9" t="s">
        <v>27</v>
      </c>
      <c r="L67" s="10" t="s">
        <v>28</v>
      </c>
      <c r="M67" s="9" t="s">
        <v>27</v>
      </c>
      <c r="N67" s="10" t="s">
        <v>28</v>
      </c>
      <c r="O67" s="106"/>
    </row>
    <row r="68" spans="2:15" ht="14.4" thickBot="1">
      <c r="B68" s="63"/>
      <c r="C68" s="13" t="s">
        <v>12</v>
      </c>
      <c r="D68" s="14">
        <v>162</v>
      </c>
      <c r="E68" s="15">
        <v>0.26256077795786059</v>
      </c>
      <c r="F68" s="14">
        <v>126</v>
      </c>
      <c r="G68" s="15">
        <v>0.21913043478260869</v>
      </c>
      <c r="H68" s="16">
        <v>0.28571428571428581</v>
      </c>
      <c r="I68" s="14">
        <v>162</v>
      </c>
      <c r="J68" s="16">
        <v>0</v>
      </c>
      <c r="K68" s="14">
        <v>324</v>
      </c>
      <c r="L68" s="15">
        <v>0.26427406199021208</v>
      </c>
      <c r="M68" s="14">
        <v>263</v>
      </c>
      <c r="N68" s="15">
        <v>0.19510385756676557</v>
      </c>
      <c r="O68" s="16">
        <v>0.23193916349809895</v>
      </c>
    </row>
    <row r="69" spans="2:15" ht="14.4" thickBot="1">
      <c r="B69" s="64"/>
      <c r="C69" s="18" t="s">
        <v>9</v>
      </c>
      <c r="D69" s="19">
        <v>113</v>
      </c>
      <c r="E69" s="20">
        <v>0.18314424635332252</v>
      </c>
      <c r="F69" s="19">
        <v>87</v>
      </c>
      <c r="G69" s="20">
        <v>0.15130434782608695</v>
      </c>
      <c r="H69" s="21">
        <v>0.29885057471264376</v>
      </c>
      <c r="I69" s="19">
        <v>108</v>
      </c>
      <c r="J69" s="21">
        <v>4.629629629629628E-2</v>
      </c>
      <c r="K69" s="19">
        <v>221</v>
      </c>
      <c r="L69" s="20">
        <v>0.18026101141924961</v>
      </c>
      <c r="M69" s="19">
        <v>234</v>
      </c>
      <c r="N69" s="20">
        <v>0.17359050445103857</v>
      </c>
      <c r="O69" s="21">
        <v>-5.555555555555558E-2</v>
      </c>
    </row>
    <row r="70" spans="2:15" ht="14.4" thickBot="1">
      <c r="B70" s="64"/>
      <c r="C70" s="13" t="s">
        <v>4</v>
      </c>
      <c r="D70" s="14">
        <v>72</v>
      </c>
      <c r="E70" s="15">
        <v>0.1166936790923825</v>
      </c>
      <c r="F70" s="14">
        <v>73</v>
      </c>
      <c r="G70" s="15">
        <v>0.12695652173913044</v>
      </c>
      <c r="H70" s="16">
        <v>-1.3698630136986356E-2</v>
      </c>
      <c r="I70" s="14">
        <v>93</v>
      </c>
      <c r="J70" s="16">
        <v>-0.22580645161290325</v>
      </c>
      <c r="K70" s="14">
        <v>165</v>
      </c>
      <c r="L70" s="15">
        <v>0.13458401305057097</v>
      </c>
      <c r="M70" s="14">
        <v>179</v>
      </c>
      <c r="N70" s="15">
        <v>0.1327893175074184</v>
      </c>
      <c r="O70" s="16">
        <v>-7.8212290502793325E-2</v>
      </c>
    </row>
    <row r="71" spans="2:15" ht="14.4" thickBot="1">
      <c r="B71" s="64"/>
      <c r="C71" s="65" t="s">
        <v>10</v>
      </c>
      <c r="D71" s="19">
        <v>93</v>
      </c>
      <c r="E71" s="20">
        <v>0.1507293354943274</v>
      </c>
      <c r="F71" s="19">
        <v>63</v>
      </c>
      <c r="G71" s="20">
        <v>0.10956521739130434</v>
      </c>
      <c r="H71" s="21">
        <v>0.47619047619047628</v>
      </c>
      <c r="I71" s="19">
        <v>67</v>
      </c>
      <c r="J71" s="21">
        <v>0.38805970149253732</v>
      </c>
      <c r="K71" s="19">
        <v>160</v>
      </c>
      <c r="L71" s="20">
        <v>0.13050570962479607</v>
      </c>
      <c r="M71" s="19">
        <v>152</v>
      </c>
      <c r="N71" s="20">
        <v>0.11275964391691394</v>
      </c>
      <c r="O71" s="21">
        <v>5.2631578947368363E-2</v>
      </c>
    </row>
    <row r="72" spans="2:15" ht="14.4" thickBot="1">
      <c r="B72" s="64"/>
      <c r="C72" s="66" t="s">
        <v>8</v>
      </c>
      <c r="D72" s="14">
        <v>53</v>
      </c>
      <c r="E72" s="15">
        <v>8.5899513776337116E-2</v>
      </c>
      <c r="F72" s="14">
        <v>88</v>
      </c>
      <c r="G72" s="15">
        <v>0.15304347826086956</v>
      </c>
      <c r="H72" s="16">
        <v>-0.39772727272727271</v>
      </c>
      <c r="I72" s="14">
        <v>80</v>
      </c>
      <c r="J72" s="16">
        <v>-0.33750000000000002</v>
      </c>
      <c r="K72" s="14">
        <v>133</v>
      </c>
      <c r="L72" s="15">
        <v>0.10848287112561175</v>
      </c>
      <c r="M72" s="14">
        <v>203</v>
      </c>
      <c r="N72" s="15">
        <v>0.15059347181008903</v>
      </c>
      <c r="O72" s="16">
        <v>-0.34482758620689657</v>
      </c>
    </row>
    <row r="73" spans="2:15" ht="14.4" thickBot="1">
      <c r="B73" s="64"/>
      <c r="C73" s="67" t="s">
        <v>3</v>
      </c>
      <c r="D73" s="19">
        <v>54</v>
      </c>
      <c r="E73" s="20">
        <v>8.7520259319286878E-2</v>
      </c>
      <c r="F73" s="19">
        <v>64</v>
      </c>
      <c r="G73" s="20">
        <v>0.11130434782608696</v>
      </c>
      <c r="H73" s="21">
        <v>-0.15625</v>
      </c>
      <c r="I73" s="19">
        <v>29</v>
      </c>
      <c r="J73" s="21">
        <v>0.86206896551724133</v>
      </c>
      <c r="K73" s="19">
        <v>83</v>
      </c>
      <c r="L73" s="20">
        <v>6.7699836867862975E-2</v>
      </c>
      <c r="M73" s="19">
        <v>113</v>
      </c>
      <c r="N73" s="20">
        <v>8.3827893175074178E-2</v>
      </c>
      <c r="O73" s="21">
        <v>-0.26548672566371678</v>
      </c>
    </row>
    <row r="74" spans="2:15" ht="14.4" thickBot="1">
      <c r="B74" s="64"/>
      <c r="C74" s="13" t="s">
        <v>11</v>
      </c>
      <c r="D74" s="14">
        <v>41</v>
      </c>
      <c r="E74" s="15">
        <v>6.6450567260940036E-2</v>
      </c>
      <c r="F74" s="14">
        <v>26</v>
      </c>
      <c r="G74" s="15">
        <v>4.5217391304347827E-2</v>
      </c>
      <c r="H74" s="16">
        <v>0.57692307692307687</v>
      </c>
      <c r="I74" s="14">
        <v>38</v>
      </c>
      <c r="J74" s="16">
        <v>7.8947368421052655E-2</v>
      </c>
      <c r="K74" s="14">
        <v>79</v>
      </c>
      <c r="L74" s="15">
        <v>6.4437194127243066E-2</v>
      </c>
      <c r="M74" s="14">
        <v>100</v>
      </c>
      <c r="N74" s="15">
        <v>7.418397626112759E-2</v>
      </c>
      <c r="O74" s="16">
        <v>-0.20999999999999996</v>
      </c>
    </row>
    <row r="75" spans="2:15" ht="14.4" thickBot="1">
      <c r="B75" s="64"/>
      <c r="C75" s="67" t="s">
        <v>29</v>
      </c>
      <c r="D75" s="19">
        <f>+D76-SUM(D68:D74)</f>
        <v>29</v>
      </c>
      <c r="E75" s="20">
        <f>+E76-SUM(E68:E74)</f>
        <v>4.7001620745543038E-2</v>
      </c>
      <c r="F75" s="19">
        <f>+F76-SUM(F68:F74)</f>
        <v>48</v>
      </c>
      <c r="G75" s="20">
        <f>+G76-SUM(G68:G74)</f>
        <v>8.3478260869565113E-2</v>
      </c>
      <c r="H75" s="21">
        <f>+D75/F75-1</f>
        <v>-0.39583333333333337</v>
      </c>
      <c r="I75" s="19">
        <f>+I76-SUM(I68:I74)</f>
        <v>32</v>
      </c>
      <c r="J75" s="21">
        <f>+D75/I75-1</f>
        <v>-9.375E-2</v>
      </c>
      <c r="K75" s="19">
        <f>+K76-SUM(K68:K74)</f>
        <v>61</v>
      </c>
      <c r="L75" s="20">
        <f>+L76-SUM(L68:L74)</f>
        <v>4.9755301794453533E-2</v>
      </c>
      <c r="M75" s="19">
        <f>+M76-SUM(M68:M74)</f>
        <v>104</v>
      </c>
      <c r="N75" s="20">
        <f>+N76-SUM(N68:N74)</f>
        <v>7.71513353115727E-2</v>
      </c>
      <c r="O75" s="21">
        <f>+K75/M75-1</f>
        <v>-0.41346153846153844</v>
      </c>
    </row>
    <row r="76" spans="2:15" ht="14.4" thickBot="1">
      <c r="B76" s="95"/>
      <c r="C76" s="96" t="s">
        <v>30</v>
      </c>
      <c r="D76" s="26">
        <v>617</v>
      </c>
      <c r="E76" s="27">
        <v>1</v>
      </c>
      <c r="F76" s="26">
        <v>575</v>
      </c>
      <c r="G76" s="27">
        <v>1</v>
      </c>
      <c r="H76" s="28">
        <v>7.3043478260869543E-2</v>
      </c>
      <c r="I76" s="26">
        <v>609</v>
      </c>
      <c r="J76" s="28">
        <v>1.3136288998357948E-2</v>
      </c>
      <c r="K76" s="26">
        <v>1226</v>
      </c>
      <c r="L76" s="27">
        <v>1</v>
      </c>
      <c r="M76" s="26">
        <v>1348</v>
      </c>
      <c r="N76" s="27">
        <v>1</v>
      </c>
      <c r="O76" s="28">
        <v>-9.0504451038575628E-2</v>
      </c>
    </row>
    <row r="77" spans="2:15">
      <c r="B77" s="1" t="s">
        <v>41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5" priority="34" operator="equal">
      <formula>0</formula>
    </cfRule>
  </conditionalFormatting>
  <conditionalFormatting sqref="D19:O27">
    <cfRule type="cellIs" dxfId="34" priority="24" operator="equal">
      <formula>0</formula>
    </cfRule>
  </conditionalFormatting>
  <conditionalFormatting sqref="D43:O43">
    <cfRule type="cellIs" dxfId="33" priority="19" operator="equal">
      <formula>0</formula>
    </cfRule>
  </conditionalFormatting>
  <conditionalFormatting sqref="D45:O53">
    <cfRule type="cellIs" dxfId="32" priority="8" operator="equal">
      <formula>0</formula>
    </cfRule>
  </conditionalFormatting>
  <conditionalFormatting sqref="D68:O75">
    <cfRule type="cellIs" dxfId="31" priority="1" operator="equal">
      <formula>0</formula>
    </cfRule>
  </conditionalFormatting>
  <conditionalFormatting sqref="H10:H29 O10:O29 J19:J27">
    <cfRule type="cellIs" dxfId="30" priority="28" operator="lessThan">
      <formula>0</formula>
    </cfRule>
  </conditionalFormatting>
  <conditionalFormatting sqref="H43:H55 O43:O55">
    <cfRule type="cellIs" dxfId="29" priority="6" operator="lessThan">
      <formula>0</formula>
    </cfRule>
  </conditionalFormatting>
  <conditionalFormatting sqref="H68:H75 J68:J75 O68:O75">
    <cfRule type="cellIs" dxfId="28" priority="5" operator="lessThan">
      <formula>0</formula>
    </cfRule>
  </conditionalFormatting>
  <conditionalFormatting sqref="J10:J17">
    <cfRule type="cellIs" dxfId="27" priority="38" operator="lessThan">
      <formula>0</formula>
    </cfRule>
  </conditionalFormatting>
  <conditionalFormatting sqref="J43">
    <cfRule type="cellIs" dxfId="26" priority="23" operator="lessThan">
      <formula>0</formula>
    </cfRule>
  </conditionalFormatting>
  <conditionalFormatting sqref="J45:J53">
    <cfRule type="cellIs" dxfId="25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45357</v>
      </c>
    </row>
    <row r="2" spans="2:15">
      <c r="B2" s="87" t="s">
        <v>33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3"/>
    </row>
    <row r="3" spans="2:15" ht="14.4" thickBot="1">
      <c r="B3" s="88" t="s">
        <v>32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71" t="s">
        <v>90</v>
      </c>
    </row>
    <row r="4" spans="2:15" ht="15" customHeight="1">
      <c r="B4" s="109" t="s">
        <v>0</v>
      </c>
      <c r="C4" s="111" t="s">
        <v>1</v>
      </c>
      <c r="D4" s="92" t="s">
        <v>77</v>
      </c>
      <c r="E4" s="92"/>
      <c r="F4" s="92"/>
      <c r="G4" s="92"/>
      <c r="H4" s="82"/>
      <c r="I4" s="81" t="s">
        <v>79</v>
      </c>
      <c r="J4" s="82"/>
      <c r="K4" s="81" t="s">
        <v>83</v>
      </c>
      <c r="L4" s="92"/>
      <c r="M4" s="92"/>
      <c r="N4" s="92"/>
      <c r="O4" s="93"/>
    </row>
    <row r="5" spans="2:15" ht="14.4" thickBot="1">
      <c r="B5" s="110"/>
      <c r="C5" s="112"/>
      <c r="D5" s="90" t="s">
        <v>78</v>
      </c>
      <c r="E5" s="90"/>
      <c r="F5" s="90"/>
      <c r="G5" s="90"/>
      <c r="H5" s="94"/>
      <c r="I5" s="89" t="s">
        <v>80</v>
      </c>
      <c r="J5" s="94"/>
      <c r="K5" s="89" t="s">
        <v>84</v>
      </c>
      <c r="L5" s="90"/>
      <c r="M5" s="90"/>
      <c r="N5" s="90"/>
      <c r="O5" s="91"/>
    </row>
    <row r="6" spans="2:15" ht="19.5" customHeight="1">
      <c r="B6" s="110"/>
      <c r="C6" s="112"/>
      <c r="D6" s="83">
        <v>2024</v>
      </c>
      <c r="E6" s="84"/>
      <c r="F6" s="83">
        <v>2023</v>
      </c>
      <c r="G6" s="84"/>
      <c r="H6" s="99" t="s">
        <v>22</v>
      </c>
      <c r="I6" s="79">
        <v>2024</v>
      </c>
      <c r="J6" s="79" t="s">
        <v>81</v>
      </c>
      <c r="K6" s="83">
        <v>2024</v>
      </c>
      <c r="L6" s="84"/>
      <c r="M6" s="83">
        <v>2023</v>
      </c>
      <c r="N6" s="84"/>
      <c r="O6" s="99" t="s">
        <v>22</v>
      </c>
    </row>
    <row r="7" spans="2:15" ht="19.5" customHeight="1" thickBot="1">
      <c r="B7" s="101" t="s">
        <v>23</v>
      </c>
      <c r="C7" s="103" t="s">
        <v>24</v>
      </c>
      <c r="D7" s="85"/>
      <c r="E7" s="86"/>
      <c r="F7" s="85"/>
      <c r="G7" s="86"/>
      <c r="H7" s="100"/>
      <c r="I7" s="80"/>
      <c r="J7" s="80"/>
      <c r="K7" s="85"/>
      <c r="L7" s="86"/>
      <c r="M7" s="85"/>
      <c r="N7" s="86"/>
      <c r="O7" s="100"/>
    </row>
    <row r="8" spans="2:15" ht="15" customHeight="1">
      <c r="B8" s="101"/>
      <c r="C8" s="103"/>
      <c r="D8" s="6" t="s">
        <v>25</v>
      </c>
      <c r="E8" s="7" t="s">
        <v>2</v>
      </c>
      <c r="F8" s="6" t="s">
        <v>25</v>
      </c>
      <c r="G8" s="7" t="s">
        <v>2</v>
      </c>
      <c r="H8" s="105" t="s">
        <v>26</v>
      </c>
      <c r="I8" s="8" t="s">
        <v>25</v>
      </c>
      <c r="J8" s="107" t="s">
        <v>82</v>
      </c>
      <c r="K8" s="6" t="s">
        <v>25</v>
      </c>
      <c r="L8" s="7" t="s">
        <v>2</v>
      </c>
      <c r="M8" s="6" t="s">
        <v>25</v>
      </c>
      <c r="N8" s="7" t="s">
        <v>2</v>
      </c>
      <c r="O8" s="105" t="s">
        <v>26</v>
      </c>
    </row>
    <row r="9" spans="2:15" ht="15" customHeight="1" thickBot="1">
      <c r="B9" s="102"/>
      <c r="C9" s="104"/>
      <c r="D9" s="9" t="s">
        <v>27</v>
      </c>
      <c r="E9" s="10" t="s">
        <v>28</v>
      </c>
      <c r="F9" s="9" t="s">
        <v>27</v>
      </c>
      <c r="G9" s="10" t="s">
        <v>28</v>
      </c>
      <c r="H9" s="106"/>
      <c r="I9" s="11" t="s">
        <v>27</v>
      </c>
      <c r="J9" s="108"/>
      <c r="K9" s="9" t="s">
        <v>27</v>
      </c>
      <c r="L9" s="10" t="s">
        <v>28</v>
      </c>
      <c r="M9" s="9" t="s">
        <v>27</v>
      </c>
      <c r="N9" s="10" t="s">
        <v>28</v>
      </c>
      <c r="O9" s="106"/>
    </row>
    <row r="10" spans="2:15" ht="14.4" thickBot="1">
      <c r="B10" s="12">
        <v>1</v>
      </c>
      <c r="C10" s="13" t="s">
        <v>9</v>
      </c>
      <c r="D10" s="14">
        <v>65</v>
      </c>
      <c r="E10" s="15">
        <v>0.38922155688622756</v>
      </c>
      <c r="F10" s="14">
        <v>29</v>
      </c>
      <c r="G10" s="15">
        <v>0.33333333333333331</v>
      </c>
      <c r="H10" s="16">
        <v>1.2413793103448274</v>
      </c>
      <c r="I10" s="14">
        <v>70</v>
      </c>
      <c r="J10" s="16">
        <v>-7.1428571428571397E-2</v>
      </c>
      <c r="K10" s="14">
        <v>135</v>
      </c>
      <c r="L10" s="15">
        <v>0.42586750788643535</v>
      </c>
      <c r="M10" s="14">
        <v>50</v>
      </c>
      <c r="N10" s="15">
        <v>0.33112582781456956</v>
      </c>
      <c r="O10" s="16">
        <v>1.7000000000000002</v>
      </c>
    </row>
    <row r="11" spans="2:15" ht="14.4" thickBot="1">
      <c r="B11" s="59">
        <v>2</v>
      </c>
      <c r="C11" s="18" t="s">
        <v>16</v>
      </c>
      <c r="D11" s="19">
        <v>32</v>
      </c>
      <c r="E11" s="20">
        <v>0.19161676646706588</v>
      </c>
      <c r="F11" s="19">
        <v>0</v>
      </c>
      <c r="G11" s="20">
        <v>0</v>
      </c>
      <c r="H11" s="21"/>
      <c r="I11" s="19">
        <v>8</v>
      </c>
      <c r="J11" s="21">
        <v>3</v>
      </c>
      <c r="K11" s="19">
        <v>40</v>
      </c>
      <c r="L11" s="20">
        <v>0.12618296529968454</v>
      </c>
      <c r="M11" s="19">
        <v>0</v>
      </c>
      <c r="N11" s="20">
        <v>0</v>
      </c>
      <c r="O11" s="21"/>
    </row>
    <row r="12" spans="2:15" ht="14.4" thickBot="1">
      <c r="B12" s="12">
        <v>3</v>
      </c>
      <c r="C12" s="13" t="s">
        <v>44</v>
      </c>
      <c r="D12" s="14">
        <v>19</v>
      </c>
      <c r="E12" s="15">
        <v>0.11377245508982035</v>
      </c>
      <c r="F12" s="14">
        <v>19</v>
      </c>
      <c r="G12" s="15">
        <v>0.21839080459770116</v>
      </c>
      <c r="H12" s="16">
        <v>0</v>
      </c>
      <c r="I12" s="14">
        <v>18</v>
      </c>
      <c r="J12" s="16">
        <v>5.555555555555558E-2</v>
      </c>
      <c r="K12" s="14">
        <v>37</v>
      </c>
      <c r="L12" s="15">
        <v>0.1167192429022082</v>
      </c>
      <c r="M12" s="14">
        <v>39</v>
      </c>
      <c r="N12" s="15">
        <v>0.25827814569536423</v>
      </c>
      <c r="O12" s="16">
        <v>-5.1282051282051322E-2</v>
      </c>
    </row>
    <row r="13" spans="2:15" ht="14.4" thickBot="1">
      <c r="B13" s="59">
        <v>4</v>
      </c>
      <c r="C13" s="18" t="s">
        <v>12</v>
      </c>
      <c r="D13" s="19">
        <v>20</v>
      </c>
      <c r="E13" s="20">
        <v>0.11976047904191617</v>
      </c>
      <c r="F13" s="19">
        <v>13</v>
      </c>
      <c r="G13" s="20">
        <v>0.14942528735632185</v>
      </c>
      <c r="H13" s="21">
        <v>0.53846153846153855</v>
      </c>
      <c r="I13" s="19">
        <v>13</v>
      </c>
      <c r="J13" s="21">
        <v>0.53846153846153855</v>
      </c>
      <c r="K13" s="19">
        <v>33</v>
      </c>
      <c r="L13" s="20">
        <v>0.10410094637223975</v>
      </c>
      <c r="M13" s="19">
        <v>19</v>
      </c>
      <c r="N13" s="20">
        <v>0.12582781456953643</v>
      </c>
      <c r="O13" s="21">
        <v>0.73684210526315796</v>
      </c>
    </row>
    <row r="14" spans="2:15" ht="14.4" thickBot="1">
      <c r="B14" s="12">
        <v>5</v>
      </c>
      <c r="C14" s="13" t="s">
        <v>4</v>
      </c>
      <c r="D14" s="14">
        <v>10</v>
      </c>
      <c r="E14" s="15">
        <v>5.9880239520958084E-2</v>
      </c>
      <c r="F14" s="14">
        <v>3</v>
      </c>
      <c r="G14" s="15">
        <v>3.4482758620689655E-2</v>
      </c>
      <c r="H14" s="16">
        <v>2.3333333333333335</v>
      </c>
      <c r="I14" s="14">
        <v>14</v>
      </c>
      <c r="J14" s="16">
        <v>-0.2857142857142857</v>
      </c>
      <c r="K14" s="14">
        <v>24</v>
      </c>
      <c r="L14" s="15">
        <v>7.5709779179810727E-2</v>
      </c>
      <c r="M14" s="14">
        <v>14</v>
      </c>
      <c r="N14" s="15">
        <v>9.2715231788079472E-2</v>
      </c>
      <c r="O14" s="16">
        <v>0.71428571428571419</v>
      </c>
    </row>
    <row r="15" spans="2:15" ht="14.4" thickBot="1">
      <c r="B15" s="97" t="s">
        <v>46</v>
      </c>
      <c r="C15" s="98"/>
      <c r="D15" s="23">
        <f>SUM(D10:D14)</f>
        <v>146</v>
      </c>
      <c r="E15" s="24">
        <f>D15/D17</f>
        <v>0.87425149700598803</v>
      </c>
      <c r="F15" s="23">
        <f>SUM(F10:F14)</f>
        <v>64</v>
      </c>
      <c r="G15" s="24">
        <f>F15/F17</f>
        <v>0.73563218390804597</v>
      </c>
      <c r="H15" s="25">
        <f>D15/F15-1</f>
        <v>1.28125</v>
      </c>
      <c r="I15" s="23">
        <f>SUM(I10:I14)</f>
        <v>123</v>
      </c>
      <c r="J15" s="24">
        <f>D15/I15-1</f>
        <v>0.18699186991869921</v>
      </c>
      <c r="K15" s="23">
        <f>SUM(K10:K14)</f>
        <v>269</v>
      </c>
      <c r="L15" s="24">
        <f>K15/K17</f>
        <v>0.8485804416403786</v>
      </c>
      <c r="M15" s="23">
        <f>SUM(M10:M14)</f>
        <v>122</v>
      </c>
      <c r="N15" s="24">
        <f>M15/M17</f>
        <v>0.80794701986754969</v>
      </c>
      <c r="O15" s="25">
        <f>K15/M15-1</f>
        <v>1.2049180327868854</v>
      </c>
    </row>
    <row r="16" spans="2:15" ht="14.4" thickBot="1">
      <c r="B16" s="97" t="s">
        <v>29</v>
      </c>
      <c r="C16" s="98"/>
      <c r="D16" s="38">
        <f>D17-D15</f>
        <v>21</v>
      </c>
      <c r="E16" s="24">
        <f t="shared" ref="E16:N16" si="0">E17-E15</f>
        <v>0.12574850299401197</v>
      </c>
      <c r="F16" s="38">
        <f t="shared" si="0"/>
        <v>23</v>
      </c>
      <c r="G16" s="24">
        <f t="shared" si="0"/>
        <v>0.26436781609195381</v>
      </c>
      <c r="H16" s="25">
        <f>D16/F16-1</f>
        <v>-8.6956521739130488E-2</v>
      </c>
      <c r="I16" s="38">
        <f t="shared" si="0"/>
        <v>27</v>
      </c>
      <c r="J16" s="25">
        <f>D16/I16-1</f>
        <v>-0.22222222222222221</v>
      </c>
      <c r="K16" s="38">
        <f t="shared" si="0"/>
        <v>48</v>
      </c>
      <c r="L16" s="24">
        <f t="shared" si="0"/>
        <v>0.1514195583596214</v>
      </c>
      <c r="M16" s="38">
        <f t="shared" si="0"/>
        <v>29</v>
      </c>
      <c r="N16" s="24">
        <f t="shared" si="0"/>
        <v>0.19205298013245031</v>
      </c>
      <c r="O16" s="25">
        <f>K16/M16-1</f>
        <v>0.65517241379310343</v>
      </c>
    </row>
    <row r="17" spans="2:15" ht="14.4" thickBot="1">
      <c r="B17" s="95" t="s">
        <v>30</v>
      </c>
      <c r="C17" s="96"/>
      <c r="D17" s="26">
        <v>167</v>
      </c>
      <c r="E17" s="27">
        <v>1</v>
      </c>
      <c r="F17" s="26">
        <v>87</v>
      </c>
      <c r="G17" s="27">
        <v>0.99999999999999978</v>
      </c>
      <c r="H17" s="28">
        <v>0.91954022988505746</v>
      </c>
      <c r="I17" s="26">
        <v>150</v>
      </c>
      <c r="J17" s="28">
        <v>0.11333333333333329</v>
      </c>
      <c r="K17" s="26">
        <v>317</v>
      </c>
      <c r="L17" s="27">
        <v>1</v>
      </c>
      <c r="M17" s="26">
        <v>151</v>
      </c>
      <c r="N17" s="27">
        <v>1</v>
      </c>
      <c r="O17" s="28">
        <v>1.0993377483443707</v>
      </c>
    </row>
    <row r="18" spans="2:15">
      <c r="B18" s="42" t="s">
        <v>65</v>
      </c>
    </row>
    <row r="19" spans="2:15">
      <c r="B19" s="74" t="s">
        <v>43</v>
      </c>
    </row>
    <row r="20" spans="2:15">
      <c r="B20" s="70" t="s">
        <v>72</v>
      </c>
    </row>
    <row r="21" spans="2:15">
      <c r="B21" s="30" t="s">
        <v>66</v>
      </c>
      <c r="C21" s="1"/>
      <c r="D21" s="1"/>
      <c r="E21" s="1"/>
      <c r="F21" s="1"/>
      <c r="G21" s="1"/>
    </row>
    <row r="22" spans="2:15">
      <c r="B22" s="75" t="s">
        <v>42</v>
      </c>
    </row>
    <row r="23" spans="2:15">
      <c r="B23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4" priority="3" operator="equal">
      <formula>0</formula>
    </cfRule>
  </conditionalFormatting>
  <conditionalFormatting sqref="H10:H16 O10:O16">
    <cfRule type="cellIs" dxfId="23" priority="1" operator="lessThan">
      <formula>0</formula>
    </cfRule>
  </conditionalFormatting>
  <conditionalFormatting sqref="J10:J14">
    <cfRule type="cellIs" dxfId="22" priority="7" operator="lessThan">
      <formula>0</formula>
    </cfRule>
  </conditionalFormatting>
  <conditionalFormatting sqref="J16">
    <cfRule type="cellIs" dxfId="2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8131-4E11-40FA-9902-C2488221B13C}">
  <sheetPr>
    <pageSetUpPr fitToPage="1"/>
  </sheetPr>
  <dimension ref="B1:W65"/>
  <sheetViews>
    <sheetView showGridLines="0" workbookViewId="0">
      <selection activeCell="Q19" sqref="Q19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20.33203125" style="1" customWidth="1"/>
    <col min="4" max="9" width="8.88671875" style="1" customWidth="1"/>
    <col min="10" max="10" width="9.44140625" style="1" customWidth="1"/>
    <col min="11" max="12" width="11.33203125" style="1" customWidth="1"/>
    <col min="13" max="14" width="8.88671875" style="1" customWidth="1"/>
    <col min="15" max="15" width="13.33203125" style="1" customWidth="1"/>
    <col min="16" max="16" width="9.44140625" style="1" customWidth="1"/>
    <col min="17" max="17" width="20.88671875" style="1" customWidth="1"/>
    <col min="18" max="22" width="11" style="1" customWidth="1"/>
    <col min="23" max="23" width="11.6640625" style="1" customWidth="1"/>
    <col min="24" max="16384" width="9.109375" style="1"/>
  </cols>
  <sheetData>
    <row r="1" spans="2:15">
      <c r="B1" s="1" t="s">
        <v>7</v>
      </c>
      <c r="D1" s="2"/>
      <c r="O1" s="3">
        <v>45357</v>
      </c>
    </row>
    <row r="2" spans="2:15" ht="14.4" customHeight="1">
      <c r="B2" s="87" t="s">
        <v>61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2:15" ht="14.4" customHeight="1">
      <c r="B3" s="88" t="s">
        <v>31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34</v>
      </c>
    </row>
    <row r="5" spans="2:15" ht="14.4" customHeight="1">
      <c r="B5" s="109" t="s">
        <v>0</v>
      </c>
      <c r="C5" s="111" t="s">
        <v>1</v>
      </c>
      <c r="D5" s="92" t="s">
        <v>77</v>
      </c>
      <c r="E5" s="92"/>
      <c r="F5" s="92"/>
      <c r="G5" s="92"/>
      <c r="H5" s="82"/>
      <c r="I5" s="81" t="s">
        <v>79</v>
      </c>
      <c r="J5" s="82"/>
      <c r="K5" s="81" t="s">
        <v>85</v>
      </c>
      <c r="L5" s="92"/>
      <c r="M5" s="92"/>
      <c r="N5" s="92"/>
      <c r="O5" s="93"/>
    </row>
    <row r="6" spans="2:15" ht="14.4" customHeight="1" thickBot="1">
      <c r="B6" s="110"/>
      <c r="C6" s="112"/>
      <c r="D6" s="90" t="s">
        <v>78</v>
      </c>
      <c r="E6" s="90"/>
      <c r="F6" s="90"/>
      <c r="G6" s="90"/>
      <c r="H6" s="94"/>
      <c r="I6" s="89" t="s">
        <v>80</v>
      </c>
      <c r="J6" s="94"/>
      <c r="K6" s="89" t="s">
        <v>84</v>
      </c>
      <c r="L6" s="90"/>
      <c r="M6" s="90"/>
      <c r="N6" s="90"/>
      <c r="O6" s="91"/>
    </row>
    <row r="7" spans="2:15" ht="14.4" customHeight="1">
      <c r="B7" s="110"/>
      <c r="C7" s="112"/>
      <c r="D7" s="83">
        <v>2024</v>
      </c>
      <c r="E7" s="84"/>
      <c r="F7" s="83">
        <v>2023</v>
      </c>
      <c r="G7" s="84"/>
      <c r="H7" s="99" t="s">
        <v>22</v>
      </c>
      <c r="I7" s="79">
        <v>2024</v>
      </c>
      <c r="J7" s="79" t="s">
        <v>81</v>
      </c>
      <c r="K7" s="83">
        <v>2024</v>
      </c>
      <c r="L7" s="84"/>
      <c r="M7" s="83">
        <v>2023</v>
      </c>
      <c r="N7" s="84"/>
      <c r="O7" s="99" t="s">
        <v>22</v>
      </c>
    </row>
    <row r="8" spans="2:15" ht="14.4" customHeight="1" thickBot="1">
      <c r="B8" s="101" t="s">
        <v>23</v>
      </c>
      <c r="C8" s="103" t="s">
        <v>24</v>
      </c>
      <c r="D8" s="85"/>
      <c r="E8" s="86"/>
      <c r="F8" s="85"/>
      <c r="G8" s="86"/>
      <c r="H8" s="100"/>
      <c r="I8" s="80"/>
      <c r="J8" s="80"/>
      <c r="K8" s="85"/>
      <c r="L8" s="86"/>
      <c r="M8" s="85"/>
      <c r="N8" s="86"/>
      <c r="O8" s="100"/>
    </row>
    <row r="9" spans="2:15" ht="14.4" customHeight="1">
      <c r="B9" s="101"/>
      <c r="C9" s="103"/>
      <c r="D9" s="6" t="s">
        <v>25</v>
      </c>
      <c r="E9" s="7" t="s">
        <v>2</v>
      </c>
      <c r="F9" s="6" t="s">
        <v>25</v>
      </c>
      <c r="G9" s="7" t="s">
        <v>2</v>
      </c>
      <c r="H9" s="105" t="s">
        <v>26</v>
      </c>
      <c r="I9" s="8" t="s">
        <v>25</v>
      </c>
      <c r="J9" s="107" t="s">
        <v>82</v>
      </c>
      <c r="K9" s="6" t="s">
        <v>25</v>
      </c>
      <c r="L9" s="7" t="s">
        <v>2</v>
      </c>
      <c r="M9" s="6" t="s">
        <v>25</v>
      </c>
      <c r="N9" s="7" t="s">
        <v>2</v>
      </c>
      <c r="O9" s="105" t="s">
        <v>26</v>
      </c>
    </row>
    <row r="10" spans="2:15" ht="14.4" customHeight="1" thickBot="1">
      <c r="B10" s="102"/>
      <c r="C10" s="104"/>
      <c r="D10" s="9" t="s">
        <v>27</v>
      </c>
      <c r="E10" s="10" t="s">
        <v>28</v>
      </c>
      <c r="F10" s="9" t="s">
        <v>27</v>
      </c>
      <c r="G10" s="10" t="s">
        <v>28</v>
      </c>
      <c r="H10" s="106"/>
      <c r="I10" s="11" t="s">
        <v>27</v>
      </c>
      <c r="J10" s="108"/>
      <c r="K10" s="9" t="s">
        <v>27</v>
      </c>
      <c r="L10" s="10" t="s">
        <v>28</v>
      </c>
      <c r="M10" s="9" t="s">
        <v>27</v>
      </c>
      <c r="N10" s="10" t="s">
        <v>28</v>
      </c>
      <c r="O10" s="106"/>
    </row>
    <row r="11" spans="2:15" ht="14.4" customHeight="1" thickBot="1">
      <c r="B11" s="12">
        <v>1</v>
      </c>
      <c r="C11" s="13" t="s">
        <v>11</v>
      </c>
      <c r="D11" s="14">
        <v>963</v>
      </c>
      <c r="E11" s="15">
        <v>0.18526356290881107</v>
      </c>
      <c r="F11" s="14">
        <v>1088</v>
      </c>
      <c r="G11" s="15">
        <v>0.22728222268644244</v>
      </c>
      <c r="H11" s="16">
        <v>-0.11488970588235292</v>
      </c>
      <c r="I11" s="14">
        <v>820</v>
      </c>
      <c r="J11" s="16">
        <v>0.17439024390243896</v>
      </c>
      <c r="K11" s="14">
        <v>1783</v>
      </c>
      <c r="L11" s="15">
        <v>0.18127287515250101</v>
      </c>
      <c r="M11" s="14">
        <v>2266</v>
      </c>
      <c r="N11" s="15">
        <v>0.2275785879280908</v>
      </c>
      <c r="O11" s="16">
        <v>-0.21315092674315972</v>
      </c>
    </row>
    <row r="12" spans="2:15" ht="14.4" customHeight="1" thickBot="1">
      <c r="B12" s="17">
        <v>2</v>
      </c>
      <c r="C12" s="18" t="s">
        <v>13</v>
      </c>
      <c r="D12" s="19">
        <v>859</v>
      </c>
      <c r="E12" s="20">
        <v>0.16525586764140054</v>
      </c>
      <c r="F12" s="19">
        <v>592</v>
      </c>
      <c r="G12" s="20">
        <v>0.12366826822644662</v>
      </c>
      <c r="H12" s="21">
        <v>0.4510135135135136</v>
      </c>
      <c r="I12" s="19">
        <v>648</v>
      </c>
      <c r="J12" s="21">
        <v>0.32561728395061729</v>
      </c>
      <c r="K12" s="19">
        <v>1507</v>
      </c>
      <c r="L12" s="20">
        <v>0.15321268808458724</v>
      </c>
      <c r="M12" s="19">
        <v>1512</v>
      </c>
      <c r="N12" s="20">
        <v>0.15185296776137391</v>
      </c>
      <c r="O12" s="21">
        <v>-3.3068783068782581E-3</v>
      </c>
    </row>
    <row r="13" spans="2:15" ht="14.4" customHeight="1" thickBot="1">
      <c r="B13" s="12">
        <v>3</v>
      </c>
      <c r="C13" s="13" t="s">
        <v>16</v>
      </c>
      <c r="D13" s="14">
        <v>728</v>
      </c>
      <c r="E13" s="15">
        <v>0.14005386687187379</v>
      </c>
      <c r="F13" s="14">
        <v>688</v>
      </c>
      <c r="G13" s="15">
        <v>0.14372258199289742</v>
      </c>
      <c r="H13" s="16">
        <v>5.8139534883721034E-2</v>
      </c>
      <c r="I13" s="14">
        <v>639</v>
      </c>
      <c r="J13" s="16">
        <v>0.13928012519561817</v>
      </c>
      <c r="K13" s="14">
        <v>1367</v>
      </c>
      <c r="L13" s="15">
        <v>0.1389792598617324</v>
      </c>
      <c r="M13" s="14">
        <v>1265</v>
      </c>
      <c r="N13" s="15">
        <v>0.1270462990860701</v>
      </c>
      <c r="O13" s="16">
        <v>8.0632411067193654E-2</v>
      </c>
    </row>
    <row r="14" spans="2:15" ht="14.4" customHeight="1" thickBot="1">
      <c r="B14" s="17">
        <v>4</v>
      </c>
      <c r="C14" s="18" t="s">
        <v>40</v>
      </c>
      <c r="D14" s="19">
        <v>612</v>
      </c>
      <c r="E14" s="20">
        <v>0.11773759138130049</v>
      </c>
      <c r="F14" s="19">
        <v>463</v>
      </c>
      <c r="G14" s="20">
        <v>9.6720284102778359E-2</v>
      </c>
      <c r="H14" s="21">
        <v>0.32181425485961124</v>
      </c>
      <c r="I14" s="19">
        <v>534</v>
      </c>
      <c r="J14" s="21">
        <v>0.14606741573033699</v>
      </c>
      <c r="K14" s="19">
        <v>1146</v>
      </c>
      <c r="L14" s="20">
        <v>0.1165107767385116</v>
      </c>
      <c r="M14" s="19">
        <v>821</v>
      </c>
      <c r="N14" s="20">
        <v>8.2454554584714276E-2</v>
      </c>
      <c r="O14" s="21">
        <v>0.39585870889159569</v>
      </c>
    </row>
    <row r="15" spans="2:15" ht="14.4" customHeight="1" thickBot="1">
      <c r="B15" s="12">
        <v>5</v>
      </c>
      <c r="C15" s="13" t="s">
        <v>17</v>
      </c>
      <c r="D15" s="14">
        <v>458</v>
      </c>
      <c r="E15" s="15">
        <v>8.8110811850711818E-2</v>
      </c>
      <c r="F15" s="14">
        <v>344</v>
      </c>
      <c r="G15" s="15">
        <v>7.186129099644871E-2</v>
      </c>
      <c r="H15" s="16">
        <v>0.33139534883720922</v>
      </c>
      <c r="I15" s="14">
        <v>469</v>
      </c>
      <c r="J15" s="16">
        <v>-2.3454157782516027E-2</v>
      </c>
      <c r="K15" s="14">
        <v>927</v>
      </c>
      <c r="L15" s="15">
        <v>9.42456283041887E-2</v>
      </c>
      <c r="M15" s="14">
        <v>670</v>
      </c>
      <c r="N15" s="15">
        <v>6.7289344179973884E-2</v>
      </c>
      <c r="O15" s="16">
        <v>0.38358208955223883</v>
      </c>
    </row>
    <row r="16" spans="2:15" ht="14.4" customHeight="1" thickBot="1">
      <c r="B16" s="17">
        <v>6</v>
      </c>
      <c r="C16" s="18" t="s">
        <v>9</v>
      </c>
      <c r="D16" s="19">
        <v>425</v>
      </c>
      <c r="E16" s="20">
        <v>8.176221623701424E-2</v>
      </c>
      <c r="F16" s="19">
        <v>357</v>
      </c>
      <c r="G16" s="20">
        <v>7.4576979318988934E-2</v>
      </c>
      <c r="H16" s="21">
        <v>0.19047619047619047</v>
      </c>
      <c r="I16" s="19">
        <v>481</v>
      </c>
      <c r="J16" s="21">
        <v>-0.11642411642411643</v>
      </c>
      <c r="K16" s="19">
        <v>906</v>
      </c>
      <c r="L16" s="20">
        <v>9.2110614070760474E-2</v>
      </c>
      <c r="M16" s="19">
        <v>896</v>
      </c>
      <c r="N16" s="20">
        <v>8.9986943858591947E-2</v>
      </c>
      <c r="O16" s="21">
        <v>1.1160714285714191E-2</v>
      </c>
    </row>
    <row r="17" spans="2:23" ht="14.4" customHeight="1" thickBot="1">
      <c r="B17" s="12">
        <v>7</v>
      </c>
      <c r="C17" s="13" t="s">
        <v>12</v>
      </c>
      <c r="D17" s="14">
        <v>416</v>
      </c>
      <c r="E17" s="15">
        <v>8.0030781069642176E-2</v>
      </c>
      <c r="F17" s="14">
        <v>452</v>
      </c>
      <c r="G17" s="15">
        <v>9.4422393983705874E-2</v>
      </c>
      <c r="H17" s="16">
        <v>-7.9646017699115057E-2</v>
      </c>
      <c r="I17" s="14">
        <v>297</v>
      </c>
      <c r="J17" s="16">
        <v>0.40067340067340074</v>
      </c>
      <c r="K17" s="14">
        <v>713</v>
      </c>
      <c r="L17" s="15">
        <v>7.2488816592110608E-2</v>
      </c>
      <c r="M17" s="14">
        <v>885</v>
      </c>
      <c r="N17" s="15">
        <v>8.8882193431756559E-2</v>
      </c>
      <c r="O17" s="16">
        <v>-0.19435028248587571</v>
      </c>
    </row>
    <row r="18" spans="2:23" ht="14.4" customHeight="1" thickBot="1">
      <c r="B18" s="17">
        <v>8</v>
      </c>
      <c r="C18" s="18" t="s">
        <v>18</v>
      </c>
      <c r="D18" s="19">
        <v>220</v>
      </c>
      <c r="E18" s="20">
        <v>4.2323970757983838E-2</v>
      </c>
      <c r="F18" s="19">
        <v>210</v>
      </c>
      <c r="G18" s="20">
        <v>4.3868811364111138E-2</v>
      </c>
      <c r="H18" s="21">
        <v>4.7619047619047672E-2</v>
      </c>
      <c r="I18" s="19">
        <v>208</v>
      </c>
      <c r="J18" s="21">
        <v>5.7692307692307709E-2</v>
      </c>
      <c r="K18" s="19">
        <v>428</v>
      </c>
      <c r="L18" s="20">
        <v>4.3513623424156163E-2</v>
      </c>
      <c r="M18" s="19">
        <v>438</v>
      </c>
      <c r="N18" s="20">
        <v>4.3989153359445615E-2</v>
      </c>
      <c r="O18" s="21">
        <v>-2.2831050228310557E-2</v>
      </c>
    </row>
    <row r="19" spans="2:23" ht="14.4" customHeight="1" thickBot="1">
      <c r="B19" s="12">
        <v>9</v>
      </c>
      <c r="C19" s="13" t="s">
        <v>15</v>
      </c>
      <c r="D19" s="14">
        <v>137</v>
      </c>
      <c r="E19" s="15">
        <v>2.6356290881108118E-2</v>
      </c>
      <c r="F19" s="14">
        <v>205</v>
      </c>
      <c r="G19" s="15">
        <v>4.2824315855441823E-2</v>
      </c>
      <c r="H19" s="16">
        <v>-0.33170731707317069</v>
      </c>
      <c r="I19" s="14">
        <v>117</v>
      </c>
      <c r="J19" s="16">
        <v>0.170940170940171</v>
      </c>
      <c r="K19" s="14">
        <v>254</v>
      </c>
      <c r="L19" s="15">
        <v>2.5823505490036602E-2</v>
      </c>
      <c r="M19" s="14">
        <v>416</v>
      </c>
      <c r="N19" s="15">
        <v>4.1779652505774832E-2</v>
      </c>
      <c r="O19" s="16">
        <v>-0.38942307692307687</v>
      </c>
    </row>
    <row r="20" spans="2:23" ht="14.4" customHeight="1" thickBot="1">
      <c r="B20" s="17">
        <v>10</v>
      </c>
      <c r="C20" s="18" t="s">
        <v>14</v>
      </c>
      <c r="D20" s="19">
        <v>102</v>
      </c>
      <c r="E20" s="20">
        <v>1.9622931896883418E-2</v>
      </c>
      <c r="F20" s="19">
        <v>116</v>
      </c>
      <c r="G20" s="20">
        <v>2.4232295801128054E-2</v>
      </c>
      <c r="H20" s="21">
        <v>-0.12068965517241381</v>
      </c>
      <c r="I20" s="19">
        <v>120</v>
      </c>
      <c r="J20" s="21">
        <v>-0.15000000000000002</v>
      </c>
      <c r="K20" s="19">
        <v>222</v>
      </c>
      <c r="L20" s="20">
        <v>2.2570150467669785E-2</v>
      </c>
      <c r="M20" s="19">
        <v>221</v>
      </c>
      <c r="N20" s="20">
        <v>2.2195440393692881E-2</v>
      </c>
      <c r="O20" s="21">
        <v>4.5248868778280382E-3</v>
      </c>
    </row>
    <row r="21" spans="2:23" ht="14.4" customHeight="1" thickBot="1">
      <c r="B21" s="12">
        <v>11</v>
      </c>
      <c r="C21" s="13" t="s">
        <v>75</v>
      </c>
      <c r="D21" s="14">
        <v>52</v>
      </c>
      <c r="E21" s="15">
        <v>1.0003847633705272E-2</v>
      </c>
      <c r="F21" s="14">
        <v>27</v>
      </c>
      <c r="G21" s="15">
        <v>5.6402757468142885E-3</v>
      </c>
      <c r="H21" s="16">
        <v>0.92592592592592582</v>
      </c>
      <c r="I21" s="14">
        <v>87</v>
      </c>
      <c r="J21" s="16">
        <v>-0.4022988505747126</v>
      </c>
      <c r="K21" s="14">
        <v>139</v>
      </c>
      <c r="L21" s="15">
        <v>1.4131760878405857E-2</v>
      </c>
      <c r="M21" s="14">
        <v>99</v>
      </c>
      <c r="N21" s="15">
        <v>9.9427538415185288E-3</v>
      </c>
      <c r="O21" s="16">
        <v>0.40404040404040398</v>
      </c>
    </row>
    <row r="22" spans="2:23" ht="14.4" customHeight="1" thickBot="1">
      <c r="B22" s="17">
        <v>12</v>
      </c>
      <c r="C22" s="18" t="s">
        <v>67</v>
      </c>
      <c r="D22" s="19">
        <v>50</v>
      </c>
      <c r="E22" s="20">
        <v>9.6190842631781459E-3</v>
      </c>
      <c r="F22" s="19">
        <v>49</v>
      </c>
      <c r="G22" s="20">
        <v>1.0236055984959264E-2</v>
      </c>
      <c r="H22" s="21">
        <v>2.0408163265306145E-2</v>
      </c>
      <c r="I22" s="19">
        <v>53</v>
      </c>
      <c r="J22" s="21">
        <v>-5.6603773584905648E-2</v>
      </c>
      <c r="K22" s="19">
        <v>103</v>
      </c>
      <c r="L22" s="20">
        <v>1.0471736478243189E-2</v>
      </c>
      <c r="M22" s="19">
        <v>95</v>
      </c>
      <c r="N22" s="20">
        <v>9.5410264135783879E-3</v>
      </c>
      <c r="O22" s="21">
        <v>8.4210526315789513E-2</v>
      </c>
    </row>
    <row r="23" spans="2:23" ht="14.4" customHeight="1" thickBot="1">
      <c r="B23" s="12">
        <v>13</v>
      </c>
      <c r="C23" s="13" t="s">
        <v>4</v>
      </c>
      <c r="D23" s="14">
        <v>30</v>
      </c>
      <c r="E23" s="15">
        <v>5.7714505579068874E-3</v>
      </c>
      <c r="F23" s="14">
        <v>69</v>
      </c>
      <c r="G23" s="15">
        <v>1.4414038019636515E-2</v>
      </c>
      <c r="H23" s="16">
        <v>-0.56521739130434789</v>
      </c>
      <c r="I23" s="14">
        <v>53</v>
      </c>
      <c r="J23" s="16">
        <v>-0.43396226415094341</v>
      </c>
      <c r="K23" s="14">
        <v>83</v>
      </c>
      <c r="L23" s="15">
        <v>8.4383895892639286E-3</v>
      </c>
      <c r="M23" s="14">
        <v>118</v>
      </c>
      <c r="N23" s="15">
        <v>1.1850959124234207E-2</v>
      </c>
      <c r="O23" s="16">
        <v>-0.29661016949152541</v>
      </c>
    </row>
    <row r="24" spans="2:23" ht="14.4" customHeight="1" thickBot="1">
      <c r="B24" s="17">
        <v>14</v>
      </c>
      <c r="C24" s="18" t="s">
        <v>87</v>
      </c>
      <c r="D24" s="19">
        <v>15</v>
      </c>
      <c r="E24" s="20">
        <v>2.8857252789534437E-3</v>
      </c>
      <c r="F24" s="19">
        <v>18</v>
      </c>
      <c r="G24" s="20">
        <v>3.760183831209526E-3</v>
      </c>
      <c r="H24" s="21">
        <v>-0.16666666666666663</v>
      </c>
      <c r="I24" s="19">
        <v>19</v>
      </c>
      <c r="J24" s="21">
        <v>-0.21052631578947367</v>
      </c>
      <c r="K24" s="19">
        <v>34</v>
      </c>
      <c r="L24" s="20">
        <v>3.4566897112647418E-3</v>
      </c>
      <c r="M24" s="19">
        <v>32</v>
      </c>
      <c r="N24" s="20">
        <v>3.213819423521141E-3</v>
      </c>
      <c r="O24" s="21">
        <v>6.25E-2</v>
      </c>
    </row>
    <row r="25" spans="2:23" ht="14.4" thickBot="1">
      <c r="B25" s="12">
        <v>15</v>
      </c>
      <c r="C25" s="13" t="s">
        <v>86</v>
      </c>
      <c r="D25" s="14">
        <v>15</v>
      </c>
      <c r="E25" s="15">
        <v>2.8857252789534437E-3</v>
      </c>
      <c r="F25" s="14">
        <v>15</v>
      </c>
      <c r="G25" s="15">
        <v>3.1334865260079382E-3</v>
      </c>
      <c r="H25" s="16">
        <v>0</v>
      </c>
      <c r="I25" s="14">
        <v>14</v>
      </c>
      <c r="J25" s="16">
        <v>7.1428571428571397E-2</v>
      </c>
      <c r="K25" s="14">
        <v>29</v>
      </c>
      <c r="L25" s="15">
        <v>2.9483529890199267E-3</v>
      </c>
      <c r="M25" s="14">
        <v>40</v>
      </c>
      <c r="N25" s="15">
        <v>4.017274279401426E-3</v>
      </c>
      <c r="O25" s="16">
        <v>-0.27500000000000002</v>
      </c>
    </row>
    <row r="26" spans="2:23" ht="14.4" thickBot="1">
      <c r="B26" s="97" t="s">
        <v>45</v>
      </c>
      <c r="C26" s="98"/>
      <c r="D26" s="23">
        <f>SUM(D11:D25)</f>
        <v>5082</v>
      </c>
      <c r="E26" s="24">
        <f>D26/D28</f>
        <v>0.97768372450942675</v>
      </c>
      <c r="F26" s="23">
        <f>SUM(F11:F25)</f>
        <v>4693</v>
      </c>
      <c r="G26" s="24">
        <f>F26/F28</f>
        <v>0.98036348443701693</v>
      </c>
      <c r="H26" s="25">
        <f>D26/F26-1</f>
        <v>8.2889409759215882E-2</v>
      </c>
      <c r="I26" s="23">
        <f>SUM(I11:I25)</f>
        <v>4559</v>
      </c>
      <c r="J26" s="24">
        <f>D26/I26-1</f>
        <v>0.11471813994296998</v>
      </c>
      <c r="K26" s="23">
        <f>SUM(K11:K25)</f>
        <v>9641</v>
      </c>
      <c r="L26" s="24">
        <f>K26/K28</f>
        <v>0.98017486783245222</v>
      </c>
      <c r="M26" s="23">
        <f>SUM(M11:M25)</f>
        <v>9774</v>
      </c>
      <c r="N26" s="24">
        <f>M26/M28</f>
        <v>0.98162097017173844</v>
      </c>
      <c r="O26" s="25">
        <f>K26/M26-1</f>
        <v>-1.3607530182115801E-2</v>
      </c>
    </row>
    <row r="27" spans="2:23" ht="14.4" thickBot="1">
      <c r="B27" s="97" t="s">
        <v>29</v>
      </c>
      <c r="C27" s="98"/>
      <c r="D27" s="23">
        <f>D28-SUM(D11:D25)</f>
        <v>116</v>
      </c>
      <c r="E27" s="24">
        <f>D27/D28</f>
        <v>2.2316275490573297E-2</v>
      </c>
      <c r="F27" s="23">
        <f>F28-SUM(F11:F25)</f>
        <v>94</v>
      </c>
      <c r="G27" s="24">
        <f>F27/F28</f>
        <v>1.9636515562983081E-2</v>
      </c>
      <c r="H27" s="25">
        <f>D27/F27-1</f>
        <v>0.23404255319148937</v>
      </c>
      <c r="I27" s="23">
        <f>I28-SUM(I11:I25)</f>
        <v>79</v>
      </c>
      <c r="J27" s="24">
        <f>D27/I27-1</f>
        <v>0.46835443037974689</v>
      </c>
      <c r="K27" s="23">
        <f>K28-SUM(K11:K25)</f>
        <v>195</v>
      </c>
      <c r="L27" s="24">
        <f>K27/K28</f>
        <v>1.9825132167547783E-2</v>
      </c>
      <c r="M27" s="23">
        <f>M28-SUM(M11:M25)</f>
        <v>183</v>
      </c>
      <c r="N27" s="24">
        <f>M27/M28</f>
        <v>1.8379029828261523E-2</v>
      </c>
      <c r="O27" s="25">
        <f>K27/M27-1</f>
        <v>6.5573770491803351E-2</v>
      </c>
    </row>
    <row r="28" spans="2:23" ht="14.4" thickBot="1">
      <c r="B28" s="95" t="s">
        <v>30</v>
      </c>
      <c r="C28" s="96"/>
      <c r="D28" s="26">
        <v>5198</v>
      </c>
      <c r="E28" s="27">
        <v>1</v>
      </c>
      <c r="F28" s="26">
        <v>4787</v>
      </c>
      <c r="G28" s="27">
        <v>0.99999999999999978</v>
      </c>
      <c r="H28" s="28">
        <v>8.5857530812617489E-2</v>
      </c>
      <c r="I28" s="26">
        <v>4638</v>
      </c>
      <c r="J28" s="28">
        <v>0.12074169900819309</v>
      </c>
      <c r="K28" s="26">
        <v>9836</v>
      </c>
      <c r="L28" s="27">
        <v>1</v>
      </c>
      <c r="M28" s="26">
        <v>9957</v>
      </c>
      <c r="N28" s="27">
        <v>1.0000000000000004</v>
      </c>
      <c r="O28" s="28">
        <v>-1.2152254695189324E-2</v>
      </c>
    </row>
    <row r="29" spans="2:23">
      <c r="B29" s="1" t="s">
        <v>63</v>
      </c>
      <c r="C29" s="29"/>
    </row>
    <row r="30" spans="2:23">
      <c r="B30" s="30" t="s">
        <v>64</v>
      </c>
    </row>
    <row r="31" spans="2:23">
      <c r="B31" s="31"/>
    </row>
    <row r="32" spans="2:23" ht="15" customHeight="1">
      <c r="B32" s="87" t="s">
        <v>91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29"/>
      <c r="P32" s="87" t="s">
        <v>92</v>
      </c>
      <c r="Q32" s="87"/>
      <c r="R32" s="87"/>
      <c r="S32" s="87"/>
      <c r="T32" s="87"/>
      <c r="U32" s="87"/>
      <c r="V32" s="87"/>
      <c r="W32" s="87"/>
    </row>
    <row r="33" spans="2:23" ht="15" customHeight="1">
      <c r="B33" s="88" t="s">
        <v>93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29"/>
      <c r="P33" s="88" t="s">
        <v>94</v>
      </c>
      <c r="Q33" s="88"/>
      <c r="R33" s="88"/>
      <c r="S33" s="88"/>
      <c r="T33" s="88"/>
      <c r="U33" s="88"/>
      <c r="V33" s="88"/>
      <c r="W33" s="88"/>
    </row>
    <row r="34" spans="2:23" ht="15" customHeight="1" thickBot="1">
      <c r="B34" s="32"/>
      <c r="C34" s="32"/>
      <c r="D34" s="32"/>
      <c r="E34" s="32"/>
      <c r="F34" s="32"/>
      <c r="G34" s="32"/>
      <c r="H34" s="32"/>
      <c r="I34" s="32"/>
      <c r="J34" s="32"/>
      <c r="K34" s="33"/>
      <c r="L34" s="5" t="s">
        <v>34</v>
      </c>
      <c r="P34" s="32"/>
      <c r="Q34" s="32"/>
      <c r="R34" s="32"/>
      <c r="S34" s="32"/>
      <c r="T34" s="32"/>
      <c r="U34" s="32"/>
      <c r="V34" s="32"/>
      <c r="W34" s="5" t="s">
        <v>34</v>
      </c>
    </row>
    <row r="35" spans="2:23">
      <c r="B35" s="109" t="s">
        <v>0</v>
      </c>
      <c r="C35" s="111" t="s">
        <v>50</v>
      </c>
      <c r="D35" s="113" t="s">
        <v>77</v>
      </c>
      <c r="E35" s="92"/>
      <c r="F35" s="92"/>
      <c r="G35" s="92"/>
      <c r="H35" s="92"/>
      <c r="I35" s="93"/>
      <c r="J35" s="92" t="s">
        <v>79</v>
      </c>
      <c r="K35" s="92"/>
      <c r="L35" s="93"/>
      <c r="P35" s="109" t="s">
        <v>0</v>
      </c>
      <c r="Q35" s="111" t="s">
        <v>50</v>
      </c>
      <c r="R35" s="113" t="s">
        <v>83</v>
      </c>
      <c r="S35" s="92"/>
      <c r="T35" s="92"/>
      <c r="U35" s="92"/>
      <c r="V35" s="92"/>
      <c r="W35" s="93"/>
    </row>
    <row r="36" spans="2:23" ht="15" customHeight="1" thickBot="1">
      <c r="B36" s="110"/>
      <c r="C36" s="112"/>
      <c r="D36" s="114" t="s">
        <v>78</v>
      </c>
      <c r="E36" s="115"/>
      <c r="F36" s="115"/>
      <c r="G36" s="115"/>
      <c r="H36" s="115"/>
      <c r="I36" s="116"/>
      <c r="J36" s="115" t="s">
        <v>80</v>
      </c>
      <c r="K36" s="115"/>
      <c r="L36" s="116"/>
      <c r="P36" s="110"/>
      <c r="Q36" s="112"/>
      <c r="R36" s="114" t="s">
        <v>84</v>
      </c>
      <c r="S36" s="115"/>
      <c r="T36" s="115"/>
      <c r="U36" s="115"/>
      <c r="V36" s="115"/>
      <c r="W36" s="116"/>
    </row>
    <row r="37" spans="2:23" ht="15" customHeight="1">
      <c r="B37" s="110"/>
      <c r="C37" s="112"/>
      <c r="D37" s="83">
        <v>2024</v>
      </c>
      <c r="E37" s="84"/>
      <c r="F37" s="83">
        <v>2023</v>
      </c>
      <c r="G37" s="84"/>
      <c r="H37" s="99" t="s">
        <v>22</v>
      </c>
      <c r="I37" s="99" t="s">
        <v>51</v>
      </c>
      <c r="J37" s="99">
        <v>2023</v>
      </c>
      <c r="K37" s="99" t="s">
        <v>81</v>
      </c>
      <c r="L37" s="99" t="s">
        <v>88</v>
      </c>
      <c r="P37" s="110"/>
      <c r="Q37" s="112"/>
      <c r="R37" s="83">
        <v>2024</v>
      </c>
      <c r="S37" s="84"/>
      <c r="T37" s="83">
        <v>2023</v>
      </c>
      <c r="U37" s="84"/>
      <c r="V37" s="99" t="s">
        <v>22</v>
      </c>
      <c r="W37" s="99" t="s">
        <v>69</v>
      </c>
    </row>
    <row r="38" spans="2:23" ht="14.4" customHeight="1" thickBot="1">
      <c r="B38" s="101" t="s">
        <v>23</v>
      </c>
      <c r="C38" s="103" t="s">
        <v>50</v>
      </c>
      <c r="D38" s="85"/>
      <c r="E38" s="86"/>
      <c r="F38" s="85"/>
      <c r="G38" s="86"/>
      <c r="H38" s="100"/>
      <c r="I38" s="100"/>
      <c r="J38" s="100"/>
      <c r="K38" s="100"/>
      <c r="L38" s="100"/>
      <c r="P38" s="101" t="s">
        <v>23</v>
      </c>
      <c r="Q38" s="103" t="s">
        <v>50</v>
      </c>
      <c r="R38" s="85"/>
      <c r="S38" s="86"/>
      <c r="T38" s="85"/>
      <c r="U38" s="86"/>
      <c r="V38" s="100"/>
      <c r="W38" s="100"/>
    </row>
    <row r="39" spans="2:23" ht="15" customHeight="1">
      <c r="B39" s="101"/>
      <c r="C39" s="103"/>
      <c r="D39" s="6" t="s">
        <v>25</v>
      </c>
      <c r="E39" s="7" t="s">
        <v>2</v>
      </c>
      <c r="F39" s="6" t="s">
        <v>25</v>
      </c>
      <c r="G39" s="7" t="s">
        <v>2</v>
      </c>
      <c r="H39" s="105" t="s">
        <v>26</v>
      </c>
      <c r="I39" s="105" t="s">
        <v>52</v>
      </c>
      <c r="J39" s="105" t="s">
        <v>25</v>
      </c>
      <c r="K39" s="105" t="s">
        <v>82</v>
      </c>
      <c r="L39" s="105" t="s">
        <v>89</v>
      </c>
      <c r="P39" s="101"/>
      <c r="Q39" s="103"/>
      <c r="R39" s="6" t="s">
        <v>25</v>
      </c>
      <c r="S39" s="7" t="s">
        <v>2</v>
      </c>
      <c r="T39" s="6" t="s">
        <v>25</v>
      </c>
      <c r="U39" s="7" t="s">
        <v>2</v>
      </c>
      <c r="V39" s="105" t="s">
        <v>26</v>
      </c>
      <c r="W39" s="105" t="s">
        <v>70</v>
      </c>
    </row>
    <row r="40" spans="2:23" ht="14.25" customHeight="1" thickBot="1">
      <c r="B40" s="102"/>
      <c r="C40" s="104"/>
      <c r="D40" s="9" t="s">
        <v>27</v>
      </c>
      <c r="E40" s="10" t="s">
        <v>28</v>
      </c>
      <c r="F40" s="9" t="s">
        <v>27</v>
      </c>
      <c r="G40" s="10" t="s">
        <v>28</v>
      </c>
      <c r="H40" s="106"/>
      <c r="I40" s="106"/>
      <c r="J40" s="106" t="s">
        <v>27</v>
      </c>
      <c r="K40" s="106"/>
      <c r="L40" s="106"/>
      <c r="P40" s="102"/>
      <c r="Q40" s="104"/>
      <c r="R40" s="9" t="s">
        <v>27</v>
      </c>
      <c r="S40" s="10" t="s">
        <v>28</v>
      </c>
      <c r="T40" s="9" t="s">
        <v>27</v>
      </c>
      <c r="U40" s="10" t="s">
        <v>28</v>
      </c>
      <c r="V40" s="106"/>
      <c r="W40" s="106"/>
    </row>
    <row r="41" spans="2:23" ht="14.4" thickBot="1">
      <c r="B41" s="12">
        <v>1</v>
      </c>
      <c r="C41" s="13" t="s">
        <v>53</v>
      </c>
      <c r="D41" s="14">
        <v>676</v>
      </c>
      <c r="E41" s="15">
        <v>0.13005001923816853</v>
      </c>
      <c r="F41" s="14">
        <v>896</v>
      </c>
      <c r="G41" s="15">
        <v>0.18717359515354084</v>
      </c>
      <c r="H41" s="16">
        <v>-0.2455357142857143</v>
      </c>
      <c r="I41" s="34">
        <v>0</v>
      </c>
      <c r="J41" s="14">
        <v>585</v>
      </c>
      <c r="K41" s="16">
        <v>0.15555555555555545</v>
      </c>
      <c r="L41" s="34">
        <v>0</v>
      </c>
      <c r="P41" s="12">
        <v>1</v>
      </c>
      <c r="Q41" s="13" t="s">
        <v>53</v>
      </c>
      <c r="R41" s="14">
        <v>1261</v>
      </c>
      <c r="S41" s="15">
        <v>0.12820252135014235</v>
      </c>
      <c r="T41" s="14">
        <v>1764</v>
      </c>
      <c r="U41" s="15">
        <v>0.1771617957216029</v>
      </c>
      <c r="V41" s="16">
        <v>-0.28514739229024944</v>
      </c>
      <c r="W41" s="34">
        <v>0</v>
      </c>
    </row>
    <row r="42" spans="2:23" ht="14.4" thickBot="1">
      <c r="B42" s="17">
        <v>2</v>
      </c>
      <c r="C42" s="18" t="s">
        <v>71</v>
      </c>
      <c r="D42" s="19">
        <v>636</v>
      </c>
      <c r="E42" s="20">
        <v>0.12235475182762601</v>
      </c>
      <c r="F42" s="19">
        <v>369</v>
      </c>
      <c r="G42" s="20">
        <v>7.7083768539795275E-2</v>
      </c>
      <c r="H42" s="21">
        <v>0.72357723577235777</v>
      </c>
      <c r="I42" s="35">
        <v>1</v>
      </c>
      <c r="J42" s="19">
        <v>463</v>
      </c>
      <c r="K42" s="21">
        <v>0.37365010799136078</v>
      </c>
      <c r="L42" s="35">
        <v>0</v>
      </c>
      <c r="P42" s="17">
        <v>2</v>
      </c>
      <c r="Q42" s="18" t="s">
        <v>71</v>
      </c>
      <c r="R42" s="19">
        <v>1099</v>
      </c>
      <c r="S42" s="20">
        <v>0.11173241154941033</v>
      </c>
      <c r="T42" s="19">
        <v>841</v>
      </c>
      <c r="U42" s="20">
        <v>8.4463191724414979E-2</v>
      </c>
      <c r="V42" s="21">
        <v>0.30677764565992871</v>
      </c>
      <c r="W42" s="35">
        <v>1</v>
      </c>
    </row>
    <row r="43" spans="2:23" ht="14.4" thickBot="1">
      <c r="B43" s="12">
        <v>3</v>
      </c>
      <c r="C43" s="13" t="s">
        <v>54</v>
      </c>
      <c r="D43" s="14">
        <v>416</v>
      </c>
      <c r="E43" s="15">
        <v>8.0030781069642176E-2</v>
      </c>
      <c r="F43" s="14">
        <v>452</v>
      </c>
      <c r="G43" s="15">
        <v>9.4422393983705874E-2</v>
      </c>
      <c r="H43" s="16">
        <v>-7.9646017699115057E-2</v>
      </c>
      <c r="I43" s="34">
        <v>-1</v>
      </c>
      <c r="J43" s="14">
        <v>297</v>
      </c>
      <c r="K43" s="16">
        <v>0.40067340067340074</v>
      </c>
      <c r="L43" s="34">
        <v>1</v>
      </c>
      <c r="P43" s="12">
        <v>3</v>
      </c>
      <c r="Q43" s="13" t="s">
        <v>59</v>
      </c>
      <c r="R43" s="14">
        <v>798</v>
      </c>
      <c r="S43" s="15">
        <v>8.1130540870272466E-2</v>
      </c>
      <c r="T43" s="14">
        <v>694</v>
      </c>
      <c r="U43" s="15">
        <v>6.9699708747614747E-2</v>
      </c>
      <c r="V43" s="16">
        <v>0.14985590778097979</v>
      </c>
      <c r="W43" s="34">
        <v>1</v>
      </c>
    </row>
    <row r="44" spans="2:23" ht="14.4" thickBot="1">
      <c r="B44" s="17">
        <v>4</v>
      </c>
      <c r="C44" s="18" t="s">
        <v>59</v>
      </c>
      <c r="D44" s="19">
        <v>369</v>
      </c>
      <c r="E44" s="20">
        <v>7.0988841862254709E-2</v>
      </c>
      <c r="F44" s="19">
        <v>263</v>
      </c>
      <c r="G44" s="20">
        <v>5.494046375600585E-2</v>
      </c>
      <c r="H44" s="21">
        <v>0.40304182509505693</v>
      </c>
      <c r="I44" s="35">
        <v>0</v>
      </c>
      <c r="J44" s="19">
        <v>429</v>
      </c>
      <c r="K44" s="21">
        <v>-0.1398601398601399</v>
      </c>
      <c r="L44" s="35">
        <v>-1</v>
      </c>
      <c r="P44" s="17">
        <v>4</v>
      </c>
      <c r="Q44" s="18" t="s">
        <v>54</v>
      </c>
      <c r="R44" s="19">
        <v>713</v>
      </c>
      <c r="S44" s="20">
        <v>7.2488816592110608E-2</v>
      </c>
      <c r="T44" s="19">
        <v>885</v>
      </c>
      <c r="U44" s="20">
        <v>8.8882193431756559E-2</v>
      </c>
      <c r="V44" s="21">
        <v>-0.19435028248587571</v>
      </c>
      <c r="W44" s="35">
        <v>-2</v>
      </c>
    </row>
    <row r="45" spans="2:23" ht="14.4" thickBot="1">
      <c r="B45" s="12">
        <v>5</v>
      </c>
      <c r="C45" s="13" t="s">
        <v>55</v>
      </c>
      <c r="D45" s="14">
        <v>321</v>
      </c>
      <c r="E45" s="15">
        <v>6.1754520969603696E-2</v>
      </c>
      <c r="F45" s="14">
        <v>218</v>
      </c>
      <c r="G45" s="15">
        <v>4.5540004177982034E-2</v>
      </c>
      <c r="H45" s="16">
        <v>0.47247706422018343</v>
      </c>
      <c r="I45" s="34">
        <v>0</v>
      </c>
      <c r="J45" s="14">
        <v>251</v>
      </c>
      <c r="K45" s="16">
        <v>0.2788844621513944</v>
      </c>
      <c r="L45" s="34">
        <v>0</v>
      </c>
      <c r="P45" s="12">
        <v>5</v>
      </c>
      <c r="Q45" s="13" t="s">
        <v>55</v>
      </c>
      <c r="R45" s="14">
        <v>572</v>
      </c>
      <c r="S45" s="15">
        <v>5.8153721024806829E-2</v>
      </c>
      <c r="T45" s="14">
        <v>442</v>
      </c>
      <c r="U45" s="15">
        <v>4.4390880787385761E-2</v>
      </c>
      <c r="V45" s="16">
        <v>0.29411764705882359</v>
      </c>
      <c r="W45" s="34">
        <v>1</v>
      </c>
    </row>
    <row r="46" spans="2:23" ht="14.4" thickBot="1">
      <c r="B46" s="17">
        <v>6</v>
      </c>
      <c r="C46" s="18" t="s">
        <v>95</v>
      </c>
      <c r="D46" s="19">
        <v>238</v>
      </c>
      <c r="E46" s="20">
        <v>4.5786841092727973E-2</v>
      </c>
      <c r="F46" s="19">
        <v>116</v>
      </c>
      <c r="G46" s="20">
        <v>2.4232295801128054E-2</v>
      </c>
      <c r="H46" s="21">
        <v>1.0517241379310347</v>
      </c>
      <c r="I46" s="35">
        <v>6</v>
      </c>
      <c r="J46" s="19">
        <v>129</v>
      </c>
      <c r="K46" s="21">
        <v>0.84496124031007747</v>
      </c>
      <c r="L46" s="35">
        <v>5</v>
      </c>
      <c r="P46" s="17">
        <v>6</v>
      </c>
      <c r="Q46" s="18" t="s">
        <v>62</v>
      </c>
      <c r="R46" s="19">
        <v>438</v>
      </c>
      <c r="S46" s="20">
        <v>4.4530296868645791E-2</v>
      </c>
      <c r="T46" s="19">
        <v>430</v>
      </c>
      <c r="U46" s="20">
        <v>4.318569850356533E-2</v>
      </c>
      <c r="V46" s="21">
        <v>1.8604651162790642E-2</v>
      </c>
      <c r="W46" s="35">
        <v>1</v>
      </c>
    </row>
    <row r="47" spans="2:23" ht="14.4" thickBot="1">
      <c r="B47" s="12">
        <v>7</v>
      </c>
      <c r="C47" s="13" t="s">
        <v>62</v>
      </c>
      <c r="D47" s="14">
        <v>231</v>
      </c>
      <c r="E47" s="15">
        <v>4.4440169295883035E-2</v>
      </c>
      <c r="F47" s="14">
        <v>182</v>
      </c>
      <c r="G47" s="15">
        <v>3.8019636515562984E-2</v>
      </c>
      <c r="H47" s="16">
        <v>0.26923076923076916</v>
      </c>
      <c r="I47" s="34">
        <v>0</v>
      </c>
      <c r="J47" s="14">
        <v>207</v>
      </c>
      <c r="K47" s="16">
        <v>0.11594202898550732</v>
      </c>
      <c r="L47" s="34">
        <v>0</v>
      </c>
      <c r="P47" s="12">
        <v>7</v>
      </c>
      <c r="Q47" s="13" t="s">
        <v>74</v>
      </c>
      <c r="R47" s="14">
        <v>419</v>
      </c>
      <c r="S47" s="15">
        <v>4.2598617324115497E-2</v>
      </c>
      <c r="T47" s="14">
        <v>301</v>
      </c>
      <c r="U47" s="15">
        <v>3.0229988952495731E-2</v>
      </c>
      <c r="V47" s="16">
        <v>0.3920265780730896</v>
      </c>
      <c r="W47" s="34">
        <v>2</v>
      </c>
    </row>
    <row r="48" spans="2:23" ht="14.4" thickBot="1">
      <c r="B48" s="17">
        <v>8</v>
      </c>
      <c r="C48" s="18" t="s">
        <v>74</v>
      </c>
      <c r="D48" s="19">
        <v>207</v>
      </c>
      <c r="E48" s="20">
        <v>3.9823008849557522E-2</v>
      </c>
      <c r="F48" s="19">
        <v>169</v>
      </c>
      <c r="G48" s="20">
        <v>3.5303948193022773E-2</v>
      </c>
      <c r="H48" s="21">
        <v>0.2248520710059172</v>
      </c>
      <c r="I48" s="35">
        <v>1</v>
      </c>
      <c r="J48" s="19">
        <v>212</v>
      </c>
      <c r="K48" s="21">
        <v>-2.3584905660377409E-2</v>
      </c>
      <c r="L48" s="35">
        <v>-2</v>
      </c>
      <c r="P48" s="17">
        <v>8</v>
      </c>
      <c r="Q48" s="18" t="s">
        <v>95</v>
      </c>
      <c r="R48" s="19">
        <v>367</v>
      </c>
      <c r="S48" s="20">
        <v>3.7311915412769417E-2</v>
      </c>
      <c r="T48" s="19">
        <v>148</v>
      </c>
      <c r="U48" s="20">
        <v>1.4863914833785276E-2</v>
      </c>
      <c r="V48" s="21">
        <v>1.4797297297297298</v>
      </c>
      <c r="W48" s="35">
        <v>11</v>
      </c>
    </row>
    <row r="49" spans="2:23" ht="14.4" thickBot="1">
      <c r="B49" s="12">
        <v>9</v>
      </c>
      <c r="C49" s="13" t="s">
        <v>73</v>
      </c>
      <c r="D49" s="14">
        <v>183</v>
      </c>
      <c r="E49" s="15">
        <v>3.5205848403232015E-2</v>
      </c>
      <c r="F49" s="14">
        <v>76</v>
      </c>
      <c r="G49" s="15">
        <v>1.5876331731773552E-2</v>
      </c>
      <c r="H49" s="16">
        <v>1.4078947368421053</v>
      </c>
      <c r="I49" s="34">
        <v>12</v>
      </c>
      <c r="J49" s="14">
        <v>171</v>
      </c>
      <c r="K49" s="16">
        <v>7.0175438596491224E-2</v>
      </c>
      <c r="L49" s="34">
        <v>-1</v>
      </c>
      <c r="P49" s="12">
        <v>9</v>
      </c>
      <c r="Q49" s="13" t="s">
        <v>73</v>
      </c>
      <c r="R49" s="14">
        <v>354</v>
      </c>
      <c r="S49" s="15">
        <v>3.5990239934932902E-2</v>
      </c>
      <c r="T49" s="14">
        <v>161</v>
      </c>
      <c r="U49" s="15">
        <v>1.616952897459074E-2</v>
      </c>
      <c r="V49" s="16">
        <v>1.1987577639751552</v>
      </c>
      <c r="W49" s="34">
        <v>7</v>
      </c>
    </row>
    <row r="50" spans="2:23" ht="14.4" thickBot="1">
      <c r="B50" s="17">
        <v>10</v>
      </c>
      <c r="C50" s="18" t="s">
        <v>96</v>
      </c>
      <c r="D50" s="19">
        <v>141</v>
      </c>
      <c r="E50" s="20">
        <v>2.712581762216237E-2</v>
      </c>
      <c r="F50" s="19">
        <v>101</v>
      </c>
      <c r="G50" s="20">
        <v>2.1098809275120117E-2</v>
      </c>
      <c r="H50" s="21">
        <v>0.39603960396039595</v>
      </c>
      <c r="I50" s="35">
        <v>4</v>
      </c>
      <c r="J50" s="19">
        <v>104</v>
      </c>
      <c r="K50" s="21">
        <v>0.35576923076923084</v>
      </c>
      <c r="L50" s="35">
        <v>5</v>
      </c>
      <c r="P50" s="17">
        <v>10</v>
      </c>
      <c r="Q50" s="18" t="s">
        <v>97</v>
      </c>
      <c r="R50" s="19">
        <v>295</v>
      </c>
      <c r="S50" s="20">
        <v>2.9991866612444084E-2</v>
      </c>
      <c r="T50" s="19">
        <v>139</v>
      </c>
      <c r="U50" s="20">
        <v>1.3960028120919956E-2</v>
      </c>
      <c r="V50" s="21">
        <v>1.1223021582733814</v>
      </c>
      <c r="W50" s="35">
        <v>10</v>
      </c>
    </row>
    <row r="51" spans="2:23" ht="14.4" thickBot="1">
      <c r="B51" s="97" t="s">
        <v>56</v>
      </c>
      <c r="C51" s="98"/>
      <c r="D51" s="23">
        <f>SUM(D41:D50)</f>
        <v>3418</v>
      </c>
      <c r="E51" s="24">
        <f>D51/D53</f>
        <v>0.65756060023085805</v>
      </c>
      <c r="F51" s="23">
        <f>SUM(F41:F50)</f>
        <v>2842</v>
      </c>
      <c r="G51" s="24">
        <f>F51/F53</f>
        <v>0.59369124712763732</v>
      </c>
      <c r="H51" s="25">
        <f>D51/F51-1</f>
        <v>0.20267417311752278</v>
      </c>
      <c r="I51" s="36"/>
      <c r="J51" s="23">
        <f>SUM(J41:J50)</f>
        <v>2848</v>
      </c>
      <c r="K51" s="24">
        <f>D51/J51-1</f>
        <v>0.20014044943820219</v>
      </c>
      <c r="L51" s="23"/>
      <c r="P51" s="97" t="s">
        <v>56</v>
      </c>
      <c r="Q51" s="98"/>
      <c r="R51" s="23">
        <f>SUM(R41:R50)</f>
        <v>6316</v>
      </c>
      <c r="S51" s="24">
        <f>R51/R53</f>
        <v>0.64213094753965028</v>
      </c>
      <c r="T51" s="23">
        <f>SUM(T41:T50)</f>
        <v>5805</v>
      </c>
      <c r="U51" s="24">
        <f>T51/T53</f>
        <v>0.58300692979813196</v>
      </c>
      <c r="V51" s="25">
        <f>R51/T51-1</f>
        <v>8.8027562446167051E-2</v>
      </c>
      <c r="W51" s="36"/>
    </row>
    <row r="52" spans="2:23" ht="14.4" thickBot="1">
      <c r="B52" s="97" t="s">
        <v>29</v>
      </c>
      <c r="C52" s="98"/>
      <c r="D52" s="23">
        <f>D53-D51</f>
        <v>1780</v>
      </c>
      <c r="E52" s="24">
        <f>D52/D53</f>
        <v>0.34243939976914195</v>
      </c>
      <c r="F52" s="23">
        <f>F53-F51</f>
        <v>1945</v>
      </c>
      <c r="G52" s="24">
        <f>F52/F53</f>
        <v>0.40630875287236262</v>
      </c>
      <c r="H52" s="25">
        <f>D52/F52-1</f>
        <v>-8.4832904884318716E-2</v>
      </c>
      <c r="I52" s="37"/>
      <c r="J52" s="23">
        <f>J53-SUM(J41:J50)</f>
        <v>1790</v>
      </c>
      <c r="K52" s="25">
        <f>D52/J52-1</f>
        <v>-5.5865921787709993E-3</v>
      </c>
      <c r="L52" s="38"/>
      <c r="P52" s="97" t="s">
        <v>29</v>
      </c>
      <c r="Q52" s="98"/>
      <c r="R52" s="23">
        <f>R53-R51</f>
        <v>3520</v>
      </c>
      <c r="S52" s="24">
        <f>R52/R53</f>
        <v>0.35786905246034972</v>
      </c>
      <c r="T52" s="23">
        <f>T53-T51</f>
        <v>4152</v>
      </c>
      <c r="U52" s="24">
        <f>T52/T53</f>
        <v>0.41699307020186804</v>
      </c>
      <c r="V52" s="25">
        <f>R52/T52-1</f>
        <v>-0.1522157996146436</v>
      </c>
      <c r="W52" s="37"/>
    </row>
    <row r="53" spans="2:23" ht="14.4" thickBot="1">
      <c r="B53" s="95" t="s">
        <v>57</v>
      </c>
      <c r="C53" s="96"/>
      <c r="D53" s="26">
        <v>5198</v>
      </c>
      <c r="E53" s="27">
        <v>1</v>
      </c>
      <c r="F53" s="26">
        <v>4787</v>
      </c>
      <c r="G53" s="27">
        <v>1</v>
      </c>
      <c r="H53" s="28">
        <v>8.5857530812617489E-2</v>
      </c>
      <c r="I53" s="39"/>
      <c r="J53" s="26">
        <v>4638</v>
      </c>
      <c r="K53" s="28">
        <v>0.12074169900819309</v>
      </c>
      <c r="L53" s="26"/>
      <c r="P53" s="95" t="s">
        <v>57</v>
      </c>
      <c r="Q53" s="96"/>
      <c r="R53" s="26">
        <v>9836</v>
      </c>
      <c r="S53" s="27">
        <v>1</v>
      </c>
      <c r="T53" s="26">
        <v>9957</v>
      </c>
      <c r="U53" s="27">
        <v>1</v>
      </c>
      <c r="V53" s="28">
        <v>-1.2152254695189324E-2</v>
      </c>
      <c r="W53" s="39"/>
    </row>
    <row r="54" spans="2:23">
      <c r="B54" s="40" t="s">
        <v>63</v>
      </c>
      <c r="P54" s="40" t="s">
        <v>63</v>
      </c>
    </row>
    <row r="55" spans="2:23">
      <c r="B55" s="41" t="s">
        <v>64</v>
      </c>
      <c r="P55" s="41" t="s">
        <v>64</v>
      </c>
    </row>
    <row r="63" spans="2:23" ht="15" customHeight="1"/>
    <row r="65" ht="15" customHeight="1"/>
  </sheetData>
  <mergeCells count="68">
    <mergeCell ref="B52:C52"/>
    <mergeCell ref="P52:Q52"/>
    <mergeCell ref="B53:C53"/>
    <mergeCell ref="P53:Q53"/>
    <mergeCell ref="J39:J40"/>
    <mergeCell ref="K39:K40"/>
    <mergeCell ref="L39:L40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R35:W35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B35:B37"/>
    <mergeCell ref="C35:C37"/>
    <mergeCell ref="D35:I35"/>
    <mergeCell ref="J35:L35"/>
    <mergeCell ref="P35:P37"/>
    <mergeCell ref="Q35:Q37"/>
    <mergeCell ref="L37:L38"/>
    <mergeCell ref="B26:C26"/>
    <mergeCell ref="B27:C27"/>
    <mergeCell ref="B28:C28"/>
    <mergeCell ref="B32:L32"/>
    <mergeCell ref="P32:W32"/>
    <mergeCell ref="B33:L33"/>
    <mergeCell ref="P33:W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</mergeCells>
  <conditionalFormatting sqref="D41:H50">
    <cfRule type="cellIs" dxfId="18" priority="12" operator="equal">
      <formula>0</formula>
    </cfRule>
  </conditionalFormatting>
  <conditionalFormatting sqref="D11:O25">
    <cfRule type="cellIs" dxfId="17" priority="17" operator="equal">
      <formula>0</formula>
    </cfRule>
  </conditionalFormatting>
  <conditionalFormatting sqref="H11:H27 O11:O27">
    <cfRule type="cellIs" dxfId="16" priority="16" operator="lessThan">
      <formula>0</formula>
    </cfRule>
  </conditionalFormatting>
  <conditionalFormatting sqref="H41:H52">
    <cfRule type="cellIs" dxfId="15" priority="7" operator="lessThan">
      <formula>0</formula>
    </cfRule>
  </conditionalFormatting>
  <conditionalFormatting sqref="I41:I50">
    <cfRule type="cellIs" dxfId="14" priority="13" operator="lessThan">
      <formula>0</formula>
    </cfRule>
    <cfRule type="cellIs" dxfId="13" priority="14" operator="equal">
      <formula>0</formula>
    </cfRule>
    <cfRule type="cellIs" dxfId="12" priority="15" operator="greaterThan">
      <formula>0</formula>
    </cfRule>
  </conditionalFormatting>
  <conditionalFormatting sqref="J11:J25">
    <cfRule type="cellIs" dxfId="11" priority="18" operator="lessThan">
      <formula>0</formula>
    </cfRule>
  </conditionalFormatting>
  <conditionalFormatting sqref="J41:K50">
    <cfRule type="cellIs" dxfId="10" priority="11" operator="equal">
      <formula>0</formula>
    </cfRule>
  </conditionalFormatting>
  <conditionalFormatting sqref="K52">
    <cfRule type="cellIs" dxfId="9" priority="6" operator="lessThan">
      <formula>0</formula>
    </cfRule>
  </conditionalFormatting>
  <conditionalFormatting sqref="K41:L50">
    <cfRule type="cellIs" dxfId="8" priority="8" operator="lessThan">
      <formula>0</formula>
    </cfRule>
  </conditionalFormatting>
  <conditionalFormatting sqref="L41:L50">
    <cfRule type="cellIs" dxfId="7" priority="9" operator="equal">
      <formula>0</formula>
    </cfRule>
    <cfRule type="cellIs" dxfId="6" priority="10" operator="greaterThan">
      <formula>0</formula>
    </cfRule>
  </conditionalFormatting>
  <conditionalFormatting sqref="R41:V50">
    <cfRule type="cellIs" dxfId="5" priority="2" operator="equal">
      <formula>0</formula>
    </cfRule>
  </conditionalFormatting>
  <conditionalFormatting sqref="V41:V52">
    <cfRule type="cellIs" dxfId="4" priority="1" operator="lessThan">
      <formula>0</formula>
    </cfRule>
  </conditionalFormatting>
  <conditionalFormatting sqref="W41:W50">
    <cfRule type="cellIs" dxfId="3" priority="3" operator="lessThan">
      <formula>0</formula>
    </cfRule>
    <cfRule type="cellIs" dxfId="2" priority="4" operator="equal">
      <formula>0</formula>
    </cfRule>
    <cfRule type="cellIs" dxfId="1" priority="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2024-03-06T06:53:32Z</dcterms:modified>
</cp:coreProperties>
</file>